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5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</sheets>
  <definedNames>
    <definedName name="_xlnm.Print_Area" localSheetId="7">'Stampa 1'!$A$1:$J$147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8">'Stampa 2'!$1:$5</definedName>
    <definedName name="_xlnm.Print_Titles" localSheetId="10">'Stampa 4'!$1:$2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<sst xmlns="http://schemas.openxmlformats.org/spreadsheetml/2006/main" count="1446" uniqueCount="292">
  <si>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</si>
  <si>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</si>
  <si>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</si>
  <si>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</si>
  <si>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</si>
  <si>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</si>
  <si>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</si>
  <si>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</si>
  <si>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</si>
  <si>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</si>
  <si>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</si>
  <si>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</si>
  <si>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</si>
  <si>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</si>
  <si>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</si>
  <si>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</si>
  <si>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</si>
  <si>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</si>
  <si>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</si>
  <si>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</si>
  <si>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</si>
  <si>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</si>
  <si>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</si>
  <si>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</si>
  <si>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</si>
  <si>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</si>
  <si>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</si>
  <si>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</si>
  <si>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</si>
  <si>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</si>
  <si>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</si>
  <si>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</si>
  <si>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</si>
  <si>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</si>
  <si>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</si>
  <si>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</si>
  <si>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</si>
  <si>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</si>
  <si>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</si>
  <si>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</si>
  <si>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</si>
  <si>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</si>
  <si>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</si>
  <si>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</si>
  <si>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</si>
  <si>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</si>
  <si>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</si>
  <si>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</si>
  <si>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</si>
  <si>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</si>
  <si>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</si>
  <si>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</si>
  <si>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</si>
  <si>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</si>
  <si>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</si>
  <si>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</si>
  <si>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</si>
  <si>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</si>
  <si>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</si>
  <si>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</si>
  <si>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</si>
  <si>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</si>
  <si>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BDEGH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</si>
  <si>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</si>
  <si>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</si>
  <si>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</si>
  <si>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</si>
  <si>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</si>
  <si>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</si>
  <si>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</si>
  <si>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</si>
  <si>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</si>
  <si>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19 a 27 anni</t>
  </si>
  <si>
    <t>da 28 a 33 anni</t>
  </si>
  <si>
    <t>da 34 a 39 anni</t>
  </si>
  <si>
    <t>da 40 a 45 anni</t>
  </si>
  <si>
    <t>da 46 a 55 anni</t>
  </si>
  <si>
    <t>da 56 a 70 anni</t>
  </si>
  <si>
    <t>Z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</si>
  <si>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</si>
  <si>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</si>
  <si>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</si>
  <si>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</si>
  <si>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</si>
  <si>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</si>
  <si>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</si>
  <si>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</si>
  <si>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</si>
  <si>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</si>
  <si>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</si>
  <si>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Donne da 13 a 65 anni</t>
  </si>
  <si>
    <t>Giov.</t>
  </si>
  <si>
    <t>da 13 a 18 anni</t>
  </si>
  <si>
    <t>ABDFG</t>
  </si>
  <si>
    <t>MTB CASENTINO</t>
  </si>
  <si>
    <t>IL CAVALLINO</t>
  </si>
  <si>
    <t>F.A.R.E.-TENTICICLISMO</t>
  </si>
  <si>
    <t>AVIS AIDO C. DEL LAGO</t>
  </si>
  <si>
    <t>ASA</t>
  </si>
  <si>
    <t>TEAM D.BIKE (AICS)</t>
  </si>
  <si>
    <t>PASQUINI (AICS)</t>
  </si>
  <si>
    <t>DONKEY BIKE (FCI)</t>
  </si>
  <si>
    <t>TEAM SCOTT-PASQUINI</t>
  </si>
  <si>
    <t>GRIFO BIKE</t>
  </si>
  <si>
    <t>CICLI TESTI (FCI)</t>
  </si>
  <si>
    <t>CICLI LIVI</t>
  </si>
  <si>
    <t>CICLI MAHER</t>
  </si>
  <si>
    <t>VILLASTRADA</t>
  </si>
  <si>
    <t>PEDALE LENTO</t>
  </si>
  <si>
    <t>DUE RUOTE AREZZO</t>
  </si>
  <si>
    <t>GGMP GRANCASA</t>
  </si>
  <si>
    <t>GAUDENZI (FCI)</t>
  </si>
  <si>
    <t>DONKEY BIKE (UISP)</t>
  </si>
  <si>
    <t>VAL DI LORETO</t>
  </si>
  <si>
    <t>MACCHIE</t>
  </si>
  <si>
    <t>VALENTINI (FCI)</t>
  </si>
  <si>
    <t>MTB SANTAFIORA</t>
  </si>
  <si>
    <t>CICLISSIMO BIKE</t>
  </si>
  <si>
    <t>TEAM BIKE 2000 GROSSETO (UDACE)</t>
  </si>
  <si>
    <t>SANTA CROCE</t>
  </si>
  <si>
    <t>VINER EVOLUTION TEAM (UDACE)</t>
  </si>
  <si>
    <t>GALLUZZI (UISP)</t>
  </si>
  <si>
    <t>TREKKING BIKE AMIATA</t>
  </si>
  <si>
    <t>NOBIL BIKE (UISP)</t>
  </si>
  <si>
    <t>GALLUZZI (FCI)</t>
  </si>
  <si>
    <t>DLF CHIUSI</t>
  </si>
  <si>
    <t>ERREPI  (UISP)</t>
  </si>
  <si>
    <t>CICLISTICA VALDARBIA</t>
  </si>
  <si>
    <t>PENTA SPORT VALDELSA</t>
  </si>
  <si>
    <t>C.D.P.BADIA A SETTIMO</t>
  </si>
  <si>
    <t>TERONTOLA</t>
  </si>
  <si>
    <t>EUROBICI (UISP)</t>
  </si>
  <si>
    <t>EUROBICI (ENDAS)</t>
  </si>
  <si>
    <t>TEAM EUROBICI</t>
  </si>
  <si>
    <t>VENTURINO 2000</t>
  </si>
  <si>
    <t xml:space="preserve">TOP RACE MANILA TEAM  </t>
  </si>
  <si>
    <t>TEAM BIKE PIONIERI</t>
  </si>
  <si>
    <t>CUS PISA</t>
  </si>
  <si>
    <t>UISP SIENA</t>
  </si>
  <si>
    <t>UISP GROSSETO</t>
  </si>
  <si>
    <t>GRIP MTB CASTELFIORENTINO</t>
  </si>
  <si>
    <t>CLUB RUOTA LIBERA</t>
  </si>
  <si>
    <t>FALISCO</t>
  </si>
  <si>
    <t>TEAM BIKE VITERBO</t>
  </si>
  <si>
    <t>MTB MONTEFIASCONE</t>
  </si>
  <si>
    <t>GROTTE DI CASTRO MTB</t>
  </si>
  <si>
    <t>VICHINGHI (UDACE)</t>
  </si>
  <si>
    <t>NUOVA BIKE MANIA</t>
  </si>
  <si>
    <t>BERNARDINI</t>
  </si>
  <si>
    <t>RED DEVILS</t>
  </si>
  <si>
    <t>CICLI MONTANINI (FCI)</t>
  </si>
  <si>
    <t>CASTEL RIGONE PEDALA</t>
  </si>
  <si>
    <t>CICLO SAVINESE</t>
  </si>
  <si>
    <t>LACUS PIANA</t>
  </si>
  <si>
    <t>PITIGLIANO</t>
  </si>
  <si>
    <t>TENTICICLISMO</t>
  </si>
  <si>
    <t>TEAM D.BIKE (FCI)</t>
  </si>
  <si>
    <t>VALENTINI (ENDAS)</t>
  </si>
  <si>
    <t>GALLUZZI (UDACE)</t>
  </si>
  <si>
    <t>GAUDENZI (UISP)</t>
  </si>
  <si>
    <t>TEAM D.BIKE (UISP)</t>
  </si>
  <si>
    <t>ERREPI TEAM 2005</t>
  </si>
  <si>
    <t>GUIDI (UISP)</t>
  </si>
  <si>
    <t>GAS TEAM</t>
  </si>
  <si>
    <t>ORSO ON BIKE (UISP)</t>
  </si>
  <si>
    <t>ORSO ON BIKE (FCI)</t>
  </si>
  <si>
    <t>BIKELAND TEAM 2003</t>
  </si>
  <si>
    <t>CHIANCIANO (UISP)</t>
  </si>
  <si>
    <t>CICLI TESTI (AICS)</t>
  </si>
  <si>
    <t>BEVAGNA</t>
  </si>
  <si>
    <t xml:space="preserve">SCOIATTOLI </t>
  </si>
  <si>
    <t>FRATRES</t>
  </si>
  <si>
    <t>AVIS PRATOVECCHIO</t>
  </si>
  <si>
    <t>BICILANDIA (UDACE)</t>
  </si>
  <si>
    <t>TEAM BIKES FOLLONICA</t>
  </si>
  <si>
    <t>GROSSETO EDILTEL</t>
  </si>
  <si>
    <t>SOCIETA' SPORTIVA GROS</t>
  </si>
  <si>
    <t>CAFFE' HAWAI</t>
  </si>
  <si>
    <t xml:space="preserve">MARYNEER CYCLES </t>
  </si>
  <si>
    <t>MONTEARGENTARIO</t>
  </si>
  <si>
    <t>ESERCITO - CAPAR</t>
  </si>
  <si>
    <t>BATONI</t>
  </si>
  <si>
    <t>ARCI ROSIA</t>
  </si>
  <si>
    <t>BULLETTA BIKE</t>
  </si>
  <si>
    <t>AMATORI CHIUSI</t>
  </si>
  <si>
    <t>SS GROSSETO (UISP)</t>
  </si>
  <si>
    <t>WHIRPOOL</t>
  </si>
  <si>
    <t>GIPPO</t>
  </si>
  <si>
    <t>RUOTE LIBERE MANCIANO</t>
  </si>
  <si>
    <t>THE BEST BODY</t>
  </si>
  <si>
    <t>BUONCONVENTO</t>
  </si>
  <si>
    <t>RAMPI CLUB MTB (VE)</t>
  </si>
  <si>
    <t>CICLO CLUB QUOTA</t>
  </si>
  <si>
    <t>CHIANCIANO (ENDAS)</t>
  </si>
  <si>
    <t>STAZIONE FOIANO (FCI)</t>
  </si>
  <si>
    <t>CICLO CLUB QUOTA MILLE</t>
  </si>
  <si>
    <t>PASQUALI JOGGING</t>
  </si>
  <si>
    <t>BUCCIARELLI MASSIMILIANO</t>
  </si>
  <si>
    <t>AICS</t>
  </si>
  <si>
    <t>BUCCIARELLI ANDREA</t>
  </si>
  <si>
    <t>SADOTTI LUCA</t>
  </si>
  <si>
    <t>FCI</t>
  </si>
  <si>
    <t>BARIELLI GIANFRANCO</t>
  </si>
  <si>
    <t>BARIELLI LUCA</t>
  </si>
  <si>
    <t>PETRONE ROBERTO</t>
  </si>
  <si>
    <t>BIANCONI GUIDO</t>
  </si>
  <si>
    <t>UISP</t>
  </si>
  <si>
    <t>FERRI ALESSANDRO</t>
  </si>
  <si>
    <t>MARCELLI FAUSTO</t>
  </si>
  <si>
    <t>FELICI LORENZO</t>
  </si>
  <si>
    <t>CORSETTI FRANCESCO</t>
  </si>
  <si>
    <t>BARTOLOZZI MARCELLO</t>
  </si>
  <si>
    <t>SABATINI MAURIZIO</t>
  </si>
  <si>
    <t>LAERA PAOLO</t>
  </si>
  <si>
    <t>CIABATTI GIANPIERO</t>
  </si>
  <si>
    <t>CIPRIANI GIANNI</t>
  </si>
  <si>
    <t>GAVAGNI REMO</t>
  </si>
  <si>
    <t>GALLORINI ANDREA</t>
  </si>
  <si>
    <t>MARZI ALFONSO</t>
  </si>
  <si>
    <t>PERUZZI GIUSEPPE</t>
  </si>
  <si>
    <t>PACETTI STEFANO</t>
  </si>
  <si>
    <t>FRAGAI GIANLUCA</t>
  </si>
  <si>
    <t>CECCOLINI ALESSANDRO</t>
  </si>
  <si>
    <t>BREZZI SERGIO</t>
  </si>
  <si>
    <t>JEU SEBASTIEN ROBERT</t>
  </si>
  <si>
    <t>GIUSTINI PRIMO</t>
  </si>
  <si>
    <t>CORSETTI NICOLA</t>
  </si>
  <si>
    <t>LIVI GIACOMO</t>
  </si>
  <si>
    <t>UDACE</t>
  </si>
  <si>
    <t>GIORGINI STEFANO</t>
  </si>
  <si>
    <t>MARINELLI FERRETTINI STEFANO</t>
  </si>
  <si>
    <t>RISCAIO GIANFRANCO</t>
  </si>
  <si>
    <t>SENESI STEFANO</t>
  </si>
  <si>
    <t>GRAZZINI ALESSANDRO</t>
  </si>
  <si>
    <t>GAUDENZI (AICS)</t>
  </si>
  <si>
    <t>LIGI NICOLA</t>
  </si>
  <si>
    <t>SEMOLI ALESSIO</t>
  </si>
  <si>
    <t>CENNI ALESSANDRO</t>
  </si>
  <si>
    <t>SCORTECCI NADIA</t>
  </si>
  <si>
    <t>GIACCHERINI PAOLO</t>
  </si>
  <si>
    <t>ENDAS</t>
  </si>
  <si>
    <t>CARDINALI FRANCESCO</t>
  </si>
  <si>
    <t>CARDINALI FRANCO</t>
  </si>
  <si>
    <t>MANNINI GIANNI</t>
  </si>
  <si>
    <t>BARTOLINI DAVIDE</t>
  </si>
  <si>
    <t>CRESTI ROBERTA</t>
  </si>
  <si>
    <t>SENSERINI GIUSEPPE</t>
  </si>
  <si>
    <t>BARTOLINI SAURO</t>
  </si>
  <si>
    <t>BIANCHI FABIO</t>
  </si>
  <si>
    <t>DE SIMONE FEDERICO</t>
  </si>
  <si>
    <t>CAPPELLI MARIO</t>
  </si>
  <si>
    <t>GIANNINI GIANPIERO</t>
  </si>
  <si>
    <t>VOSSE MONIKA</t>
  </si>
  <si>
    <t>SCARPELLI GRAZIANO</t>
  </si>
  <si>
    <t>MALVISI MIRTO</t>
  </si>
  <si>
    <t>NOCENTINI DANIELE</t>
  </si>
  <si>
    <t>FATICHENTI LEONARDO</t>
  </si>
  <si>
    <t>FALCIONI PAOLO</t>
  </si>
  <si>
    <t>BURZI VEGA</t>
  </si>
  <si>
    <t>BARBAGLI MASSIMO</t>
  </si>
  <si>
    <t>BURRONI LUCA</t>
  </si>
  <si>
    <t>CROCCHI SIMONE</t>
  </si>
  <si>
    <t>PANICHI FABIO</t>
  </si>
  <si>
    <t>PAPERINI GIANCARLO</t>
  </si>
  <si>
    <t>PAPERINI GIANPIERO</t>
  </si>
  <si>
    <t>BOTTI SIMONE</t>
  </si>
  <si>
    <t>MUGNAINI LUCA</t>
  </si>
  <si>
    <t>VALENTINI MARCO</t>
  </si>
  <si>
    <t>NANNICINI MARCO</t>
  </si>
  <si>
    <t>VALLIN ENRICO</t>
  </si>
  <si>
    <t>PAPAVERI RENATO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</si>
  <si>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</si>
  <si>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</si>
  <si>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</si>
  <si>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</si>
  <si>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</si>
  <si>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Giov. - da 13 a 18 anni</t>
  </si>
  <si>
    <t>Categoria S.E - da 56 a 70 anni</t>
  </si>
  <si>
    <t>Categoria Z - Donne da 13 a 65 anni</t>
  </si>
  <si>
    <t>MURICCI MARCO</t>
  </si>
  <si>
    <t>ABDEFGHIJK</t>
  </si>
  <si>
    <t>Classifica   atleti   per   assoluto</t>
  </si>
  <si>
    <t>Classifica   atleti   per   categoria</t>
  </si>
  <si>
    <t>Esposto alle ore:11,30</t>
  </si>
  <si>
    <t>La GIURIA: BUCCI Valerio  --  ANCILLOTTI  Alberto</t>
  </si>
  <si>
    <t>CLASSIFICA  DI  SOCIETA'</t>
  </si>
  <si>
    <t>IL  CAVALLINO</t>
  </si>
  <si>
    <t>GAUDENZI</t>
  </si>
  <si>
    <t>1°</t>
  </si>
  <si>
    <t>2°</t>
  </si>
  <si>
    <t>3°</t>
  </si>
  <si>
    <t>4°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</si>
</sst>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333375</xdr:colOff>
      <xdr:row>0</xdr:row>
      <xdr:rowOff>19050</xdr:rowOff>
    </xdr:from>
    <xdr:to>
      <xdr:col>6</xdr:col>
      <xdr:colOff>409575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695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U.I.S.P. LEGA   CICLISMO NAZIONALE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Lorese - Gs Gaudenzi   -  Lega Cilcismo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 TROFEO  BORGO  DI  ANCIOLINA 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TROFEO " COLLI &amp; VALLI " ARETINE - SENESI    ( 10° Prova 2005 )
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Cuffenna (AR)   31 Luglio 2005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38100</xdr:rowOff>
    </xdr:from>
    <xdr:to>
      <xdr:col>5</xdr:col>
      <xdr:colOff>381000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83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U.I.S.P.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Lorese 1919 - Gs Gaudenzi   --   Lega Cilcismo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 TROFEO BORGO DI ANCIOLINA"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TROFEO " COLLI &amp; VALLI " ARETINE - SENESI    ( 10° Prova 2005 )
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 (AR)     31 Luglio 2005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333375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0</xdr:row>
      <xdr:rowOff>114300</xdr:rowOff>
    </xdr:from>
    <xdr:to>
      <xdr:col>5</xdr:col>
      <xdr:colOff>1666875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143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U.I.S.P.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7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0" customWidth="1"/>
    <col min="8" max="8" width="8.7109375" style="32" customWidth="1"/>
    <col min="9" max="10" width="6.7109375" style="12" customWidth="1"/>
    <col min="11" max="16384" width="9.140625" style="12" customWidth="1"/>
  </cols>
  <sheetData>
    <row r="1" spans="1:10" s="31" customFormat="1" ht="12">
      <c r="A1" s="31" t="s">
        <v>26</v>
      </c>
      <c r="B1" s="31" t="s">
        <v>10</v>
      </c>
      <c r="C1" s="31" t="s">
        <v>23</v>
      </c>
      <c r="D1" s="31" t="s">
        <v>11</v>
      </c>
      <c r="E1" s="31" t="s">
        <v>24</v>
      </c>
      <c r="F1" s="31" t="s">
        <v>9</v>
      </c>
      <c r="G1" s="31" t="s">
        <v>56</v>
      </c>
      <c r="H1" s="37" t="s">
        <v>71</v>
      </c>
      <c r="I1" s="37" t="s">
        <v>86</v>
      </c>
      <c r="J1" s="37" t="s">
        <v>87</v>
      </c>
    </row>
    <row r="2" spans="1:7" ht="12.75">
      <c r="A2" s="9">
        <v>6</v>
      </c>
      <c r="B2" s="10" t="s">
        <v>203</v>
      </c>
      <c r="C2" s="9">
        <v>81</v>
      </c>
      <c r="D2" s="9" t="s">
        <v>16</v>
      </c>
      <c r="E2" s="9">
        <v>24</v>
      </c>
      <c r="F2" s="11" t="str">
        <f>VLOOKUP(E2,Società!A$2:B$900,2,FALSE)</f>
        <v>GAUDENZI (FCI)</v>
      </c>
      <c r="G2" s="30" t="s">
        <v>201</v>
      </c>
    </row>
    <row r="3" spans="1:7" ht="12.75">
      <c r="A3" s="9">
        <v>8</v>
      </c>
      <c r="B3" s="10" t="s">
        <v>204</v>
      </c>
      <c r="C3" s="9">
        <v>84</v>
      </c>
      <c r="D3" s="9" t="s">
        <v>16</v>
      </c>
      <c r="E3" s="9">
        <v>24</v>
      </c>
      <c r="F3" s="11" t="str">
        <f>VLOOKUP(E3,Società!A$2:B$900,2,FALSE)</f>
        <v>GAUDENZI (FCI)</v>
      </c>
      <c r="G3" s="30" t="s">
        <v>201</v>
      </c>
    </row>
    <row r="4" spans="1:7" ht="12.75">
      <c r="A4" s="9">
        <v>16</v>
      </c>
      <c r="B4" s="10" t="s">
        <v>210</v>
      </c>
      <c r="C4" s="9">
        <v>81</v>
      </c>
      <c r="D4" s="9" t="s">
        <v>16</v>
      </c>
      <c r="E4" s="9">
        <v>16</v>
      </c>
      <c r="F4" s="11" t="str">
        <f>VLOOKUP(E4,Società!A$2:B$900,2,FALSE)</f>
        <v>CICLI LIVI</v>
      </c>
      <c r="G4" s="30" t="s">
        <v>201</v>
      </c>
    </row>
    <row r="5" spans="1:7" ht="12.75">
      <c r="A5" s="9">
        <v>32</v>
      </c>
      <c r="B5" s="10" t="s">
        <v>226</v>
      </c>
      <c r="C5" s="9">
        <v>81</v>
      </c>
      <c r="D5" s="9" t="s">
        <v>16</v>
      </c>
      <c r="E5" s="9">
        <v>16</v>
      </c>
      <c r="F5" s="11" t="str">
        <f>VLOOKUP(E5,Società!A$2:B$900,2,FALSE)</f>
        <v>CICLI LIVI</v>
      </c>
      <c r="G5" s="30" t="s">
        <v>201</v>
      </c>
    </row>
    <row r="6" spans="1:7" ht="12.75">
      <c r="A6" s="9">
        <v>33</v>
      </c>
      <c r="B6" s="10" t="s">
        <v>227</v>
      </c>
      <c r="C6" s="9">
        <v>80</v>
      </c>
      <c r="D6" s="9" t="s">
        <v>16</v>
      </c>
      <c r="E6" s="9">
        <v>17</v>
      </c>
      <c r="F6" s="11" t="str">
        <f>VLOOKUP(E6,Società!A$2:B$900,2,FALSE)</f>
        <v>CICLI MAHER</v>
      </c>
      <c r="G6" s="30" t="s">
        <v>228</v>
      </c>
    </row>
    <row r="7" spans="1:7" ht="12.75">
      <c r="A7" s="9">
        <v>42</v>
      </c>
      <c r="B7" s="10" t="s">
        <v>241</v>
      </c>
      <c r="C7" s="9">
        <v>86</v>
      </c>
      <c r="D7" s="9" t="s">
        <v>16</v>
      </c>
      <c r="E7" s="9">
        <v>3</v>
      </c>
      <c r="F7" s="11" t="str">
        <f>VLOOKUP(E7,Società!A$2:B$900,2,FALSE)</f>
        <v>F.A.R.E.-TENTICICLISMO</v>
      </c>
      <c r="G7" s="30" t="s">
        <v>198</v>
      </c>
    </row>
    <row r="8" spans="1:7" ht="12.75">
      <c r="A8" s="9">
        <v>44</v>
      </c>
      <c r="B8" s="10" t="s">
        <v>243</v>
      </c>
      <c r="C8" s="9">
        <v>79</v>
      </c>
      <c r="D8" s="9" t="s">
        <v>16</v>
      </c>
      <c r="E8" s="9">
        <v>42</v>
      </c>
      <c r="F8" s="11" t="str">
        <f>VLOOKUP(E8,Società!A$2:B$900,2,FALSE)</f>
        <v>CICLO SAVINESE</v>
      </c>
      <c r="G8" s="30" t="s">
        <v>198</v>
      </c>
    </row>
    <row r="9" spans="1:7" ht="12.75">
      <c r="A9" s="9">
        <v>45</v>
      </c>
      <c r="B9" s="10" t="s">
        <v>244</v>
      </c>
      <c r="C9" s="9">
        <v>85</v>
      </c>
      <c r="D9" s="9" t="s">
        <v>16</v>
      </c>
      <c r="E9" s="9">
        <v>3</v>
      </c>
      <c r="F9" s="11" t="str">
        <f>VLOOKUP(E9,Società!A$2:B$900,2,FALSE)</f>
        <v>F.A.R.E.-TENTICICLISMO</v>
      </c>
      <c r="G9" s="30" t="s">
        <v>198</v>
      </c>
    </row>
    <row r="10" spans="1:7" ht="12.75">
      <c r="A10" s="9">
        <v>2</v>
      </c>
      <c r="B10" s="10" t="s">
        <v>199</v>
      </c>
      <c r="C10" s="9">
        <v>73</v>
      </c>
      <c r="D10" s="9" t="s">
        <v>17</v>
      </c>
      <c r="E10" s="9">
        <v>3</v>
      </c>
      <c r="F10" s="11" t="str">
        <f>VLOOKUP(E10,Società!A$2:B$900,2,FALSE)</f>
        <v>F.A.R.E.-TENTICICLISMO</v>
      </c>
      <c r="G10" s="30" t="s">
        <v>198</v>
      </c>
    </row>
    <row r="11" spans="1:7" ht="12.75">
      <c r="A11" s="9">
        <v>9</v>
      </c>
      <c r="B11" s="10" t="s">
        <v>205</v>
      </c>
      <c r="C11" s="9">
        <v>72</v>
      </c>
      <c r="D11" s="9" t="s">
        <v>17</v>
      </c>
      <c r="E11" s="9">
        <v>1</v>
      </c>
      <c r="F11" s="11" t="str">
        <f>VLOOKUP(E11,Società!A$2:B$900,2,FALSE)</f>
        <v>MTB CASENTINO</v>
      </c>
      <c r="G11" s="30" t="s">
        <v>206</v>
      </c>
    </row>
    <row r="12" spans="1:7" ht="12.75">
      <c r="A12" s="9">
        <v>15</v>
      </c>
      <c r="B12" s="10" t="s">
        <v>209</v>
      </c>
      <c r="C12" s="9">
        <v>73</v>
      </c>
      <c r="D12" s="9" t="s">
        <v>17</v>
      </c>
      <c r="E12" s="9">
        <v>6</v>
      </c>
      <c r="F12" s="11" t="str">
        <f>VLOOKUP(E12,Società!A$2:B$900,2,FALSE)</f>
        <v>DONKEY BIKE (FCI)</v>
      </c>
      <c r="G12" s="30" t="s">
        <v>201</v>
      </c>
    </row>
    <row r="13" spans="1:7" ht="12.75">
      <c r="A13" s="9">
        <v>27</v>
      </c>
      <c r="B13" s="10" t="s">
        <v>220</v>
      </c>
      <c r="C13" s="9">
        <v>72</v>
      </c>
      <c r="D13" s="9" t="s">
        <v>17</v>
      </c>
      <c r="E13" s="9">
        <v>2</v>
      </c>
      <c r="F13" s="11" t="str">
        <f>VLOOKUP(E13,Società!A$2:B$900,2,FALSE)</f>
        <v>IL CAVALLINO</v>
      </c>
      <c r="G13" s="30" t="s">
        <v>206</v>
      </c>
    </row>
    <row r="14" spans="1:7" ht="12.75">
      <c r="A14" s="9">
        <v>30</v>
      </c>
      <c r="B14" s="10" t="s">
        <v>224</v>
      </c>
      <c r="C14" s="9">
        <v>74</v>
      </c>
      <c r="D14" s="9" t="s">
        <v>17</v>
      </c>
      <c r="E14" s="9">
        <v>11</v>
      </c>
      <c r="F14" s="11" t="str">
        <f>VLOOKUP(E14,Società!A$2:B$900,2,FALSE)</f>
        <v>TEAM SCOTT-PASQUINI</v>
      </c>
      <c r="G14" s="30" t="s">
        <v>201</v>
      </c>
    </row>
    <row r="15" spans="1:7" ht="12.75">
      <c r="A15" s="9">
        <v>38</v>
      </c>
      <c r="B15" s="10" t="s">
        <v>235</v>
      </c>
      <c r="C15" s="9">
        <v>72</v>
      </c>
      <c r="D15" s="9" t="s">
        <v>17</v>
      </c>
      <c r="E15" s="9">
        <v>24</v>
      </c>
      <c r="F15" s="11" t="str">
        <f>VLOOKUP(E15,Società!A$2:B$900,2,FALSE)</f>
        <v>GAUDENZI (FCI)</v>
      </c>
      <c r="G15" s="30" t="s">
        <v>201</v>
      </c>
    </row>
    <row r="16" spans="1:7" ht="12.75">
      <c r="A16" s="9">
        <v>47</v>
      </c>
      <c r="B16" s="10" t="s">
        <v>247</v>
      </c>
      <c r="C16" s="9">
        <v>73</v>
      </c>
      <c r="D16" s="9" t="s">
        <v>17</v>
      </c>
      <c r="E16" s="9">
        <v>17</v>
      </c>
      <c r="F16" s="11" t="str">
        <f>VLOOKUP(E16,Società!A$2:B$900,2,FALSE)</f>
        <v>CICLI MAHER</v>
      </c>
      <c r="G16" s="30" t="s">
        <v>228</v>
      </c>
    </row>
    <row r="17" spans="1:7" ht="12.75">
      <c r="A17" s="9">
        <v>48</v>
      </c>
      <c r="B17" s="10" t="s">
        <v>248</v>
      </c>
      <c r="C17" s="9">
        <v>74</v>
      </c>
      <c r="D17" s="9" t="s">
        <v>17</v>
      </c>
      <c r="E17" s="9">
        <v>14</v>
      </c>
      <c r="F17" s="11" t="str">
        <f>VLOOKUP(E17,Società!A$2:B$900,2,FALSE)</f>
        <v>CICLO CLUB QUOTA MILLE</v>
      </c>
      <c r="G17" s="30" t="s">
        <v>206</v>
      </c>
    </row>
    <row r="18" spans="1:7" ht="12.75">
      <c r="A18" s="9">
        <v>52</v>
      </c>
      <c r="B18" s="10" t="s">
        <v>255</v>
      </c>
      <c r="C18" s="9">
        <v>77</v>
      </c>
      <c r="D18" s="9" t="s">
        <v>17</v>
      </c>
      <c r="E18" s="9">
        <v>11</v>
      </c>
      <c r="F18" s="11" t="str">
        <f>VLOOKUP(E18,Società!A$2:B$900,2,FALSE)</f>
        <v>TEAM SCOTT-PASQUINI</v>
      </c>
      <c r="G18" s="30" t="s">
        <v>201</v>
      </c>
    </row>
    <row r="19" spans="1:7" ht="12.75">
      <c r="A19" s="9">
        <v>54</v>
      </c>
      <c r="B19" s="10" t="s">
        <v>256</v>
      </c>
      <c r="C19" s="9">
        <v>77</v>
      </c>
      <c r="D19" s="9" t="s">
        <v>17</v>
      </c>
      <c r="E19" s="9">
        <v>11</v>
      </c>
      <c r="F19" s="11" t="str">
        <f>VLOOKUP(E19,Società!A$2:B$900,2,FALSE)</f>
        <v>TEAM SCOTT-PASQUINI</v>
      </c>
      <c r="G19" s="30" t="s">
        <v>201</v>
      </c>
    </row>
    <row r="20" spans="1:7" ht="12.75">
      <c r="A20" s="9">
        <v>56</v>
      </c>
      <c r="B20" s="10" t="s">
        <v>258</v>
      </c>
      <c r="C20" s="9">
        <v>76</v>
      </c>
      <c r="D20" s="9" t="s">
        <v>17</v>
      </c>
      <c r="E20" s="9">
        <v>11</v>
      </c>
      <c r="F20" s="11" t="str">
        <f>VLOOKUP(E20,Società!A$2:B$900,2,FALSE)</f>
        <v>TEAM SCOTT-PASQUINI</v>
      </c>
      <c r="G20" s="30" t="s">
        <v>201</v>
      </c>
    </row>
    <row r="21" spans="1:7" ht="12.75">
      <c r="A21" s="9">
        <v>65</v>
      </c>
      <c r="B21" s="10" t="s">
        <v>268</v>
      </c>
      <c r="C21" s="9">
        <v>73</v>
      </c>
      <c r="D21" s="9" t="s">
        <v>17</v>
      </c>
      <c r="E21" s="9">
        <v>5</v>
      </c>
      <c r="F21" s="11" t="str">
        <f>VLOOKUP(E21,Società!A$2:B$900,2,FALSE)</f>
        <v>TEAM D.BIKE (AICS)</v>
      </c>
      <c r="G21" s="30" t="s">
        <v>198</v>
      </c>
    </row>
    <row r="22" spans="1:7" ht="12.75">
      <c r="A22" s="9">
        <v>68</v>
      </c>
      <c r="B22" s="10" t="s">
        <v>279</v>
      </c>
      <c r="C22" s="9">
        <v>77</v>
      </c>
      <c r="D22" s="9" t="s">
        <v>17</v>
      </c>
      <c r="E22" s="9">
        <v>5</v>
      </c>
      <c r="F22" s="11" t="str">
        <f>VLOOKUP(E22,Società!A$2:B$900,2,FALSE)</f>
        <v>TEAM D.BIKE (AICS)</v>
      </c>
      <c r="G22" s="30" t="s">
        <v>198</v>
      </c>
    </row>
    <row r="23" spans="1:7" ht="12.75">
      <c r="A23" s="9">
        <v>1</v>
      </c>
      <c r="B23" s="10" t="s">
        <v>197</v>
      </c>
      <c r="C23" s="9">
        <v>70</v>
      </c>
      <c r="D23" s="9" t="s">
        <v>18</v>
      </c>
      <c r="E23" s="9">
        <v>3</v>
      </c>
      <c r="F23" s="11" t="str">
        <f>VLOOKUP(E23,Società!A$2:B$900,2,FALSE)</f>
        <v>F.A.R.E.-TENTICICLISMO</v>
      </c>
      <c r="G23" s="30" t="s">
        <v>198</v>
      </c>
    </row>
    <row r="24" spans="1:7" ht="12.75">
      <c r="A24" s="9">
        <v>10</v>
      </c>
      <c r="B24" s="10" t="s">
        <v>207</v>
      </c>
      <c r="C24" s="9">
        <v>67</v>
      </c>
      <c r="D24" s="9" t="s">
        <v>18</v>
      </c>
      <c r="E24" s="9">
        <v>1</v>
      </c>
      <c r="F24" s="11" t="str">
        <f>VLOOKUP(E24,Società!A$2:B$900,2,FALSE)</f>
        <v>MTB CASENTINO</v>
      </c>
      <c r="G24" s="30" t="s">
        <v>206</v>
      </c>
    </row>
    <row r="25" spans="1:7" ht="12.75">
      <c r="A25" s="9">
        <v>21</v>
      </c>
      <c r="B25" s="10" t="s">
        <v>215</v>
      </c>
      <c r="C25" s="9">
        <v>70</v>
      </c>
      <c r="D25" s="9" t="s">
        <v>18</v>
      </c>
      <c r="E25" s="9">
        <v>2</v>
      </c>
      <c r="F25" s="11" t="str">
        <f>VLOOKUP(E25,Società!A$2:B$900,2,FALSE)</f>
        <v>IL CAVALLINO</v>
      </c>
      <c r="G25" s="30" t="s">
        <v>206</v>
      </c>
    </row>
    <row r="26" spans="1:7" ht="12.75">
      <c r="A26" s="9">
        <v>24</v>
      </c>
      <c r="B26" s="10" t="s">
        <v>217</v>
      </c>
      <c r="C26" s="9">
        <v>68</v>
      </c>
      <c r="D26" s="9" t="s">
        <v>18</v>
      </c>
      <c r="E26" s="9">
        <v>2</v>
      </c>
      <c r="F26" s="11" t="str">
        <f>VLOOKUP(E26,Società!A$2:B$900,2,FALSE)</f>
        <v>IL CAVALLINO</v>
      </c>
      <c r="G26" s="30" t="s">
        <v>206</v>
      </c>
    </row>
    <row r="27" spans="1:7" ht="12.75">
      <c r="A27" s="9">
        <v>25</v>
      </c>
      <c r="B27" s="10" t="s">
        <v>218</v>
      </c>
      <c r="C27" s="9">
        <v>68</v>
      </c>
      <c r="D27" s="9" t="s">
        <v>18</v>
      </c>
      <c r="E27" s="9">
        <v>2</v>
      </c>
      <c r="F27" s="11" t="str">
        <f>VLOOKUP(E27,Società!A$2:B$900,2,FALSE)</f>
        <v>IL CAVALLINO</v>
      </c>
      <c r="G27" s="30" t="s">
        <v>206</v>
      </c>
    </row>
    <row r="28" spans="1:7" ht="12.75">
      <c r="A28" s="9">
        <v>26</v>
      </c>
      <c r="B28" s="10" t="s">
        <v>219</v>
      </c>
      <c r="C28" s="9">
        <v>67</v>
      </c>
      <c r="D28" s="9" t="s">
        <v>18</v>
      </c>
      <c r="E28" s="9">
        <v>2</v>
      </c>
      <c r="F28" s="11" t="str">
        <f>VLOOKUP(E28,Società!A$2:B$900,2,FALSE)</f>
        <v>IL CAVALLINO</v>
      </c>
      <c r="G28" s="30" t="s">
        <v>206</v>
      </c>
    </row>
    <row r="29" spans="1:7" ht="12.75">
      <c r="A29" s="9">
        <v>28</v>
      </c>
      <c r="B29" s="10" t="s">
        <v>221</v>
      </c>
      <c r="C29" s="9">
        <v>69</v>
      </c>
      <c r="D29" s="9" t="s">
        <v>18</v>
      </c>
      <c r="E29" s="9">
        <v>55</v>
      </c>
      <c r="F29" s="11" t="str">
        <f>VLOOKUP(E29,Società!A$2:B$900,2,FALSE)</f>
        <v>TERONTOLA</v>
      </c>
      <c r="G29" s="30" t="s">
        <v>206</v>
      </c>
    </row>
    <row r="30" spans="1:7" ht="12.75">
      <c r="A30" s="9">
        <v>34</v>
      </c>
      <c r="B30" s="10" t="s">
        <v>229</v>
      </c>
      <c r="C30" s="9">
        <v>66</v>
      </c>
      <c r="D30" s="9" t="s">
        <v>18</v>
      </c>
      <c r="E30" s="9">
        <v>7</v>
      </c>
      <c r="F30" s="11" t="str">
        <f>VLOOKUP(E30,Società!A$2:B$900,2,FALSE)</f>
        <v>AVIS AIDO C. DEL LAGO</v>
      </c>
      <c r="G30" s="30" t="s">
        <v>201</v>
      </c>
    </row>
    <row r="31" spans="1:7" ht="12.75">
      <c r="A31" s="9">
        <v>35</v>
      </c>
      <c r="B31" s="10" t="s">
        <v>230</v>
      </c>
      <c r="C31" s="9">
        <v>68</v>
      </c>
      <c r="D31" s="9" t="s">
        <v>18</v>
      </c>
      <c r="E31" s="9">
        <v>7</v>
      </c>
      <c r="F31" s="11" t="str">
        <f>VLOOKUP(E31,Società!A$2:B$900,2,FALSE)</f>
        <v>AVIS AIDO C. DEL LAGO</v>
      </c>
      <c r="G31" s="30" t="s">
        <v>201</v>
      </c>
    </row>
    <row r="32" spans="1:7" ht="12.75">
      <c r="A32" s="9">
        <v>37</v>
      </c>
      <c r="B32" s="10" t="s">
        <v>233</v>
      </c>
      <c r="C32" s="9">
        <v>67</v>
      </c>
      <c r="D32" s="9" t="s">
        <v>18</v>
      </c>
      <c r="E32" s="9">
        <v>104</v>
      </c>
      <c r="F32" s="11" t="str">
        <f>VLOOKUP(E32,Società!A$2:B$900,2,FALSE)</f>
        <v>GAUDENZI (AICS)</v>
      </c>
      <c r="G32" s="30" t="s">
        <v>198</v>
      </c>
    </row>
    <row r="33" spans="1:7" ht="12.75">
      <c r="A33" s="9">
        <v>39</v>
      </c>
      <c r="B33" s="10" t="s">
        <v>236</v>
      </c>
      <c r="C33" s="9">
        <v>69</v>
      </c>
      <c r="D33" s="9" t="s">
        <v>18</v>
      </c>
      <c r="E33" s="9">
        <v>24</v>
      </c>
      <c r="F33" s="11" t="str">
        <f>VLOOKUP(E33,Società!A$2:B$900,2,FALSE)</f>
        <v>GAUDENZI (FCI)</v>
      </c>
      <c r="G33" s="30" t="s">
        <v>201</v>
      </c>
    </row>
    <row r="34" spans="1:7" ht="12.75">
      <c r="A34" s="9">
        <v>40</v>
      </c>
      <c r="B34" s="10" t="s">
        <v>237</v>
      </c>
      <c r="C34" s="9">
        <v>66</v>
      </c>
      <c r="D34" s="9" t="s">
        <v>18</v>
      </c>
      <c r="E34" s="9">
        <v>1</v>
      </c>
      <c r="F34" s="11" t="str">
        <f>VLOOKUP(E34,Società!A$2:B$900,2,FALSE)</f>
        <v>MTB CASENTINO</v>
      </c>
      <c r="G34" s="30" t="s">
        <v>206</v>
      </c>
    </row>
    <row r="35" spans="1:7" ht="12.75">
      <c r="A35" s="9">
        <v>41</v>
      </c>
      <c r="B35" s="10" t="s">
        <v>239</v>
      </c>
      <c r="C35" s="9">
        <v>68</v>
      </c>
      <c r="D35" s="9" t="s">
        <v>18</v>
      </c>
      <c r="E35" s="9">
        <v>44</v>
      </c>
      <c r="F35" s="11" t="str">
        <f>VLOOKUP(E35,Società!A$2:B$900,2,FALSE)</f>
        <v>VALENTINI (ENDAS)</v>
      </c>
      <c r="G35" s="30" t="s">
        <v>240</v>
      </c>
    </row>
    <row r="36" spans="1:7" ht="12.75">
      <c r="A36" s="9">
        <v>51</v>
      </c>
      <c r="B36" s="10" t="s">
        <v>254</v>
      </c>
      <c r="C36" s="9">
        <v>68</v>
      </c>
      <c r="D36" s="9" t="s">
        <v>18</v>
      </c>
      <c r="E36" s="9">
        <v>24</v>
      </c>
      <c r="F36" s="11" t="str">
        <f>VLOOKUP(E36,Società!A$2:B$900,2,FALSE)</f>
        <v>GAUDENZI (FCI)</v>
      </c>
      <c r="G36" s="30" t="s">
        <v>201</v>
      </c>
    </row>
    <row r="37" spans="1:7" ht="12.75">
      <c r="A37" s="9">
        <v>55</v>
      </c>
      <c r="B37" s="10" t="s">
        <v>257</v>
      </c>
      <c r="C37" s="9">
        <v>71</v>
      </c>
      <c r="D37" s="9" t="s">
        <v>18</v>
      </c>
      <c r="E37" s="9">
        <v>24</v>
      </c>
      <c r="F37" s="11" t="str">
        <f>VLOOKUP(E37,Società!A$2:B$900,2,FALSE)</f>
        <v>GAUDENZI (FCI)</v>
      </c>
      <c r="G37" s="30" t="s">
        <v>201</v>
      </c>
    </row>
    <row r="38" spans="1:7" ht="12.75">
      <c r="A38" s="9">
        <v>59</v>
      </c>
      <c r="B38" s="10" t="s">
        <v>261</v>
      </c>
      <c r="C38" s="9">
        <v>70</v>
      </c>
      <c r="D38" s="9" t="s">
        <v>18</v>
      </c>
      <c r="E38" s="9">
        <v>2</v>
      </c>
      <c r="F38" s="11" t="str">
        <f>VLOOKUP(E38,Società!A$2:B$900,2,FALSE)</f>
        <v>IL CAVALLINO</v>
      </c>
      <c r="G38" s="30" t="s">
        <v>206</v>
      </c>
    </row>
    <row r="39" spans="1:7" ht="12.75">
      <c r="A39" s="9">
        <v>60</v>
      </c>
      <c r="B39" s="10" t="s">
        <v>262</v>
      </c>
      <c r="C39" s="9">
        <v>68</v>
      </c>
      <c r="D39" s="9" t="s">
        <v>18</v>
      </c>
      <c r="E39" s="9">
        <v>10</v>
      </c>
      <c r="F39" s="11" t="str">
        <f>VLOOKUP(E39,Società!A$2:B$900,2,FALSE)</f>
        <v>TEAM D.BIKE (FCI)</v>
      </c>
      <c r="G39" s="30" t="s">
        <v>201</v>
      </c>
    </row>
    <row r="40" spans="1:7" ht="12.75">
      <c r="A40" s="9">
        <v>61</v>
      </c>
      <c r="B40" s="10" t="s">
        <v>263</v>
      </c>
      <c r="C40" s="9">
        <v>66</v>
      </c>
      <c r="D40" s="9" t="s">
        <v>18</v>
      </c>
      <c r="E40" s="9">
        <v>11</v>
      </c>
      <c r="F40" s="11" t="str">
        <f>VLOOKUP(E40,Società!A$2:B$900,2,FALSE)</f>
        <v>TEAM SCOTT-PASQUINI</v>
      </c>
      <c r="G40" s="30" t="s">
        <v>201</v>
      </c>
    </row>
    <row r="41" spans="1:7" ht="12.75">
      <c r="A41" s="9">
        <v>62</v>
      </c>
      <c r="B41" s="10" t="s">
        <v>264</v>
      </c>
      <c r="C41" s="9">
        <v>68</v>
      </c>
      <c r="D41" s="9" t="s">
        <v>18</v>
      </c>
      <c r="E41" s="9">
        <v>28</v>
      </c>
      <c r="F41" s="11" t="str">
        <f>VLOOKUP(E41,Società!A$2:B$900,2,FALSE)</f>
        <v>TENTICICLISMO</v>
      </c>
      <c r="G41" s="30" t="s">
        <v>198</v>
      </c>
    </row>
    <row r="42" spans="1:7" ht="12.75">
      <c r="A42" s="9">
        <v>66</v>
      </c>
      <c r="B42" s="10" t="s">
        <v>269</v>
      </c>
      <c r="C42" s="9">
        <v>67</v>
      </c>
      <c r="D42" s="9" t="s">
        <v>18</v>
      </c>
      <c r="E42" s="9">
        <v>5</v>
      </c>
      <c r="F42" s="11" t="str">
        <f>VLOOKUP(E42,Società!A$2:B$900,2,FALSE)</f>
        <v>TEAM D.BIKE (AICS)</v>
      </c>
      <c r="G42" s="30" t="s">
        <v>198</v>
      </c>
    </row>
    <row r="43" spans="1:7" ht="12.75">
      <c r="A43" s="9">
        <v>3</v>
      </c>
      <c r="B43" s="10" t="s">
        <v>200</v>
      </c>
      <c r="C43" s="9">
        <v>65</v>
      </c>
      <c r="D43" s="9" t="s">
        <v>19</v>
      </c>
      <c r="E43" s="9">
        <v>6</v>
      </c>
      <c r="F43" s="11" t="str">
        <f>VLOOKUP(E43,Società!A$2:B$900,2,FALSE)</f>
        <v>DONKEY BIKE (FCI)</v>
      </c>
      <c r="G43" s="30" t="s">
        <v>201</v>
      </c>
    </row>
    <row r="44" spans="1:7" ht="12.75">
      <c r="A44" s="9">
        <v>12</v>
      </c>
      <c r="B44" s="10" t="s">
        <v>208</v>
      </c>
      <c r="C44" s="9">
        <v>65</v>
      </c>
      <c r="D44" s="9" t="s">
        <v>19</v>
      </c>
      <c r="E44" s="9">
        <v>10</v>
      </c>
      <c r="F44" s="11" t="str">
        <f>VLOOKUP(E44,Società!A$2:B$900,2,FALSE)</f>
        <v>TEAM D.BIKE (FCI)</v>
      </c>
      <c r="G44" s="30" t="s">
        <v>201</v>
      </c>
    </row>
    <row r="45" spans="1:7" ht="12.75">
      <c r="A45" s="9">
        <v>18</v>
      </c>
      <c r="B45" s="10" t="s">
        <v>212</v>
      </c>
      <c r="C45" s="9">
        <v>64</v>
      </c>
      <c r="D45" s="9" t="s">
        <v>19</v>
      </c>
      <c r="E45" s="9">
        <v>10</v>
      </c>
      <c r="F45" s="11" t="str">
        <f>VLOOKUP(E45,Società!A$2:B$900,2,FALSE)</f>
        <v>TEAM D.BIKE (FCI)</v>
      </c>
      <c r="G45" s="30" t="s">
        <v>201</v>
      </c>
    </row>
    <row r="46" spans="1:7" ht="12.75">
      <c r="A46" s="9">
        <v>19</v>
      </c>
      <c r="B46" s="10" t="s">
        <v>213</v>
      </c>
      <c r="C46" s="9">
        <v>61</v>
      </c>
      <c r="D46" s="9" t="s">
        <v>19</v>
      </c>
      <c r="E46" s="9">
        <v>15</v>
      </c>
      <c r="F46" s="11" t="str">
        <f>VLOOKUP(E46,Società!A$2:B$900,2,FALSE)</f>
        <v>CICLI TESTI (FCI)</v>
      </c>
      <c r="G46" s="30" t="s">
        <v>201</v>
      </c>
    </row>
    <row r="47" spans="1:7" ht="12.75">
      <c r="A47" s="9">
        <v>20</v>
      </c>
      <c r="B47" s="10" t="s">
        <v>214</v>
      </c>
      <c r="C47" s="9">
        <v>64</v>
      </c>
      <c r="D47" s="9" t="s">
        <v>19</v>
      </c>
      <c r="E47" s="9">
        <v>18</v>
      </c>
      <c r="F47" s="11" t="str">
        <f>VLOOKUP(E47,Società!A$2:B$900,2,FALSE)</f>
        <v>ERREPI TEAM 2005</v>
      </c>
      <c r="G47" s="30" t="s">
        <v>206</v>
      </c>
    </row>
    <row r="48" spans="1:7" ht="12.75">
      <c r="A48" s="9">
        <v>23</v>
      </c>
      <c r="B48" s="10" t="s">
        <v>216</v>
      </c>
      <c r="C48" s="9">
        <v>63</v>
      </c>
      <c r="D48" s="9" t="s">
        <v>19</v>
      </c>
      <c r="E48" s="9">
        <v>2</v>
      </c>
      <c r="F48" s="11" t="str">
        <f>VLOOKUP(E48,Società!A$2:B$900,2,FALSE)</f>
        <v>IL CAVALLINO</v>
      </c>
      <c r="G48" s="30" t="s">
        <v>206</v>
      </c>
    </row>
    <row r="49" spans="1:7" ht="12.75">
      <c r="A49" s="9">
        <v>31</v>
      </c>
      <c r="B49" s="10" t="s">
        <v>225</v>
      </c>
      <c r="C49" s="9">
        <v>64</v>
      </c>
      <c r="D49" s="9" t="s">
        <v>19</v>
      </c>
      <c r="E49" s="9">
        <v>5</v>
      </c>
      <c r="F49" s="11" t="str">
        <f>VLOOKUP(E49,Società!A$2:B$900,2,FALSE)</f>
        <v>TEAM D.BIKE (AICS)</v>
      </c>
      <c r="G49" s="30" t="s">
        <v>198</v>
      </c>
    </row>
    <row r="50" spans="1:7" ht="12.75">
      <c r="A50" s="9">
        <v>36</v>
      </c>
      <c r="B50" s="10" t="s">
        <v>232</v>
      </c>
      <c r="C50" s="9">
        <v>61</v>
      </c>
      <c r="D50" s="9" t="s">
        <v>19</v>
      </c>
      <c r="E50" s="9">
        <v>24</v>
      </c>
      <c r="F50" s="11" t="str">
        <f>VLOOKUP(E50,Società!A$2:B$900,2,FALSE)</f>
        <v>GAUDENZI (FCI)</v>
      </c>
      <c r="G50" s="30" t="s">
        <v>201</v>
      </c>
    </row>
    <row r="51" spans="1:7" ht="12.75">
      <c r="A51" s="9">
        <v>43</v>
      </c>
      <c r="B51" s="10" t="s">
        <v>242</v>
      </c>
      <c r="C51" s="9">
        <v>60</v>
      </c>
      <c r="D51" s="9" t="s">
        <v>19</v>
      </c>
      <c r="E51" s="9">
        <v>3</v>
      </c>
      <c r="F51" s="11" t="str">
        <f>VLOOKUP(E51,Società!A$2:B$900,2,FALSE)</f>
        <v>F.A.R.E.-TENTICICLISMO</v>
      </c>
      <c r="G51" s="30" t="s">
        <v>198</v>
      </c>
    </row>
    <row r="52" spans="1:7" ht="12.75">
      <c r="A52" s="9">
        <v>49</v>
      </c>
      <c r="B52" s="10" t="s">
        <v>251</v>
      </c>
      <c r="C52" s="9">
        <v>61</v>
      </c>
      <c r="D52" s="9" t="s">
        <v>19</v>
      </c>
      <c r="E52" s="9">
        <v>1</v>
      </c>
      <c r="F52" s="11" t="str">
        <f>VLOOKUP(E52,Società!A$2:B$900,2,FALSE)</f>
        <v>MTB CASENTINO</v>
      </c>
      <c r="G52" s="30" t="s">
        <v>206</v>
      </c>
    </row>
    <row r="53" spans="1:7" ht="12.75">
      <c r="A53" s="9">
        <v>57</v>
      </c>
      <c r="B53" s="10" t="s">
        <v>259</v>
      </c>
      <c r="C53" s="9">
        <v>62</v>
      </c>
      <c r="D53" s="9" t="s">
        <v>19</v>
      </c>
      <c r="E53" s="9">
        <v>2</v>
      </c>
      <c r="F53" s="11" t="str">
        <f>VLOOKUP(E53,Società!A$2:B$900,2,FALSE)</f>
        <v>IL CAVALLINO</v>
      </c>
      <c r="G53" s="30" t="s">
        <v>206</v>
      </c>
    </row>
    <row r="54" spans="1:7" ht="12.75">
      <c r="A54" s="9">
        <v>58</v>
      </c>
      <c r="B54" s="10" t="s">
        <v>260</v>
      </c>
      <c r="C54" s="9">
        <v>64</v>
      </c>
      <c r="D54" s="9" t="s">
        <v>19</v>
      </c>
      <c r="E54" s="9">
        <v>2</v>
      </c>
      <c r="F54" s="11" t="str">
        <f>VLOOKUP(E54,Società!A$2:B$900,2,FALSE)</f>
        <v>IL CAVALLINO</v>
      </c>
      <c r="G54" s="30" t="s">
        <v>206</v>
      </c>
    </row>
    <row r="55" spans="1:7" ht="12.75">
      <c r="A55" s="9">
        <v>63</v>
      </c>
      <c r="B55" s="10" t="s">
        <v>266</v>
      </c>
      <c r="C55" s="9">
        <v>63</v>
      </c>
      <c r="D55" s="9" t="s">
        <v>19</v>
      </c>
      <c r="E55" s="9">
        <v>24</v>
      </c>
      <c r="F55" s="11" t="str">
        <f>VLOOKUP(E55,Società!A$2:B$900,2,FALSE)</f>
        <v>GAUDENZI (FCI)</v>
      </c>
      <c r="G55" s="30" t="s">
        <v>201</v>
      </c>
    </row>
    <row r="56" spans="1:7" ht="12.75">
      <c r="A56" s="9">
        <v>67</v>
      </c>
      <c r="B56" s="10" t="s">
        <v>270</v>
      </c>
      <c r="C56" s="9">
        <v>65</v>
      </c>
      <c r="D56" s="9" t="s">
        <v>19</v>
      </c>
      <c r="E56" s="9">
        <v>11</v>
      </c>
      <c r="F56" s="11" t="str">
        <f>VLOOKUP(E56,Società!A$2:B$900,2,FALSE)</f>
        <v>TEAM SCOTT-PASQUINI</v>
      </c>
      <c r="G56" s="30" t="s">
        <v>201</v>
      </c>
    </row>
    <row r="57" spans="1:7" ht="12.75">
      <c r="A57" s="9">
        <v>4</v>
      </c>
      <c r="B57" s="10" t="s">
        <v>202</v>
      </c>
      <c r="C57" s="9">
        <v>55</v>
      </c>
      <c r="D57" s="9" t="s">
        <v>20</v>
      </c>
      <c r="E57" s="9">
        <v>24</v>
      </c>
      <c r="F57" s="11" t="str">
        <f>VLOOKUP(E57,Società!A$2:B$900,2,FALSE)</f>
        <v>GAUDENZI (FCI)</v>
      </c>
      <c r="G57" s="30" t="s">
        <v>201</v>
      </c>
    </row>
    <row r="58" spans="1:7" ht="12.75">
      <c r="A58" s="9">
        <v>17</v>
      </c>
      <c r="B58" s="10" t="s">
        <v>211</v>
      </c>
      <c r="C58" s="9">
        <v>54</v>
      </c>
      <c r="D58" s="9" t="s">
        <v>20</v>
      </c>
      <c r="E58" s="9">
        <v>6</v>
      </c>
      <c r="F58" s="11" t="str">
        <f>VLOOKUP(E58,Società!A$2:B$900,2,FALSE)</f>
        <v>DONKEY BIKE (FCI)</v>
      </c>
      <c r="G58" s="30" t="s">
        <v>201</v>
      </c>
    </row>
    <row r="59" spans="1:7" ht="12.75">
      <c r="A59" s="9">
        <v>29</v>
      </c>
      <c r="B59" s="10" t="s">
        <v>223</v>
      </c>
      <c r="C59" s="9">
        <v>55</v>
      </c>
      <c r="D59" s="9" t="s">
        <v>20</v>
      </c>
      <c r="E59" s="9">
        <v>53</v>
      </c>
      <c r="F59" s="11" t="str">
        <f>VLOOKUP(E59,Società!A$2:B$900,2,FALSE)</f>
        <v>AVIS PRATOVECCHIO</v>
      </c>
      <c r="G59" s="30" t="s">
        <v>206</v>
      </c>
    </row>
    <row r="60" spans="1:10" ht="12.75">
      <c r="A60" s="9">
        <v>46</v>
      </c>
      <c r="B60" s="10" t="s">
        <v>246</v>
      </c>
      <c r="C60" s="9">
        <v>58</v>
      </c>
      <c r="D60" s="9" t="s">
        <v>20</v>
      </c>
      <c r="E60" s="9">
        <v>11</v>
      </c>
      <c r="F60" s="11" t="str">
        <f>VLOOKUP(E60,Società!A$2:B$900,2,FALSE)</f>
        <v>TEAM SCOTT-PASQUINI</v>
      </c>
      <c r="G60" s="30" t="s">
        <v>201</v>
      </c>
      <c r="J60" s="12">
        <v>50</v>
      </c>
    </row>
    <row r="61" spans="1:7" ht="12.75">
      <c r="A61" s="9">
        <v>50</v>
      </c>
      <c r="B61" s="10" t="s">
        <v>253</v>
      </c>
      <c r="C61" s="9">
        <v>52</v>
      </c>
      <c r="D61" s="9" t="s">
        <v>20</v>
      </c>
      <c r="E61" s="9">
        <v>8</v>
      </c>
      <c r="F61" s="11" t="str">
        <f>VLOOKUP(E61,Società!A$2:B$900,2,FALSE)</f>
        <v>PASQUINI (AICS)</v>
      </c>
      <c r="G61" s="30" t="s">
        <v>198</v>
      </c>
    </row>
    <row r="62" spans="1:7" ht="12.75">
      <c r="A62" s="9">
        <v>64</v>
      </c>
      <c r="B62" s="10" t="s">
        <v>267</v>
      </c>
      <c r="C62" s="9">
        <v>56</v>
      </c>
      <c r="D62" s="9" t="s">
        <v>20</v>
      </c>
      <c r="E62" s="9">
        <v>10</v>
      </c>
      <c r="F62" s="11" t="str">
        <f>VLOOKUP(E62,Società!A$2:B$900,2,FALSE)</f>
        <v>TEAM D.BIKE (FCI)</v>
      </c>
      <c r="G62" s="30" t="s">
        <v>201</v>
      </c>
    </row>
    <row r="63" spans="1:7" ht="12.75">
      <c r="A63" s="9">
        <v>650</v>
      </c>
      <c r="B63" s="10" t="s">
        <v>222</v>
      </c>
      <c r="C63" s="9">
        <v>88</v>
      </c>
      <c r="D63" s="9" t="s">
        <v>91</v>
      </c>
      <c r="E63" s="9">
        <v>1</v>
      </c>
      <c r="F63" s="11" t="str">
        <f>VLOOKUP(E63,Società!A$2:B$900,2,FALSE)</f>
        <v>MTB CASENTINO</v>
      </c>
      <c r="G63" s="30" t="s">
        <v>206</v>
      </c>
    </row>
    <row r="64" spans="1:7" ht="12.75">
      <c r="A64" s="9">
        <v>646</v>
      </c>
      <c r="B64" s="10" t="s">
        <v>249</v>
      </c>
      <c r="C64" s="9">
        <v>87</v>
      </c>
      <c r="D64" s="9" t="s">
        <v>91</v>
      </c>
      <c r="E64" s="9">
        <v>49</v>
      </c>
      <c r="F64" s="11" t="str">
        <f>VLOOKUP(E64,Società!A$2:B$900,2,FALSE)</f>
        <v>DLF CHIUSI</v>
      </c>
      <c r="G64" s="30" t="s">
        <v>206</v>
      </c>
    </row>
    <row r="65" spans="1:7" ht="12.75">
      <c r="A65" s="9">
        <v>643</v>
      </c>
      <c r="B65" s="10" t="s">
        <v>265</v>
      </c>
      <c r="C65" s="9">
        <v>87</v>
      </c>
      <c r="D65" s="9" t="s">
        <v>91</v>
      </c>
      <c r="E65" s="9">
        <v>5</v>
      </c>
      <c r="F65" s="11" t="str">
        <f>VLOOKUP(E65,Società!A$2:B$900,2,FALSE)</f>
        <v>TEAM D.BIKE (AICS)</v>
      </c>
      <c r="G65" s="30" t="s">
        <v>198</v>
      </c>
    </row>
    <row r="66" spans="1:7" ht="12.75">
      <c r="A66" s="9">
        <v>649</v>
      </c>
      <c r="B66" s="10" t="s">
        <v>231</v>
      </c>
      <c r="C66" s="9">
        <v>49</v>
      </c>
      <c r="D66" s="9" t="s">
        <v>65</v>
      </c>
      <c r="E66" s="9">
        <v>29</v>
      </c>
      <c r="F66" s="11" t="str">
        <f>VLOOKUP(E66,Società!A$2:B$900,2,FALSE)</f>
        <v>VALENTINI (FCI)</v>
      </c>
      <c r="G66" s="30" t="s">
        <v>201</v>
      </c>
    </row>
    <row r="67" spans="1:7" ht="12.75">
      <c r="A67" s="9">
        <v>645</v>
      </c>
      <c r="B67" s="10" t="s">
        <v>250</v>
      </c>
      <c r="C67" s="9">
        <v>40</v>
      </c>
      <c r="D67" s="9" t="s">
        <v>65</v>
      </c>
      <c r="E67" s="9">
        <v>13</v>
      </c>
      <c r="F67" s="11" t="str">
        <f>VLOOKUP(E67,Società!A$2:B$900,2,FALSE)</f>
        <v>ORSO ON BIKE (FCI)</v>
      </c>
      <c r="G67" s="30" t="s">
        <v>201</v>
      </c>
    </row>
    <row r="68" spans="1:7" ht="12.75">
      <c r="A68" s="9">
        <v>648</v>
      </c>
      <c r="B68" s="10" t="s">
        <v>238</v>
      </c>
      <c r="C68" s="9">
        <v>63</v>
      </c>
      <c r="D68" s="9" t="s">
        <v>78</v>
      </c>
      <c r="E68" s="9">
        <v>1</v>
      </c>
      <c r="F68" s="11" t="str">
        <f>VLOOKUP(E68,Società!A$2:B$900,2,FALSE)</f>
        <v>MTB CASENTINO</v>
      </c>
      <c r="G68" s="30" t="s">
        <v>206</v>
      </c>
    </row>
    <row r="69" spans="1:7" ht="12.75">
      <c r="A69" s="9">
        <v>647</v>
      </c>
      <c r="B69" s="10" t="s">
        <v>245</v>
      </c>
      <c r="C69" s="9">
        <v>66</v>
      </c>
      <c r="D69" s="9" t="s">
        <v>78</v>
      </c>
      <c r="E69" s="9">
        <v>6</v>
      </c>
      <c r="F69" s="11" t="str">
        <f>VLOOKUP(E69,Società!A$2:B$900,2,FALSE)</f>
        <v>DONKEY BIKE (FCI)</v>
      </c>
      <c r="G69" s="30" t="s">
        <v>201</v>
      </c>
    </row>
    <row r="70" spans="1:7" ht="12.75">
      <c r="A70" s="9">
        <v>644</v>
      </c>
      <c r="B70" s="10" t="s">
        <v>252</v>
      </c>
      <c r="C70" s="9">
        <v>66</v>
      </c>
      <c r="D70" s="9" t="s">
        <v>78</v>
      </c>
      <c r="E70" s="9">
        <v>8</v>
      </c>
      <c r="F70" s="11" t="str">
        <f>VLOOKUP(E70,Società!A$2:B$900,2,FALSE)</f>
        <v>PASQUINI (AICS)</v>
      </c>
      <c r="G70" s="30" t="s">
        <v>198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4" sqref="D1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5.140625" style="0" bestFit="1" customWidth="1"/>
    <col min="6" max="6" width="25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5.140625" style="0" bestFit="1" customWidth="1"/>
    <col min="6" max="6" width="25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8.5742187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05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6" max="6" width="18.421875" style="0" customWidth="1"/>
  </cols>
  <sheetData>
    <row r="1" spans="1:4" ht="12.75">
      <c r="A1" s="3" t="s">
        <v>12</v>
      </c>
      <c r="B1" s="26" t="s">
        <v>9</v>
      </c>
      <c r="C1" s="5" t="s">
        <v>68</v>
      </c>
      <c r="D1" s="5" t="s">
        <v>69</v>
      </c>
    </row>
    <row r="2" spans="1:4" ht="12.75">
      <c r="A2" s="4">
        <v>93</v>
      </c>
      <c r="B2" s="20" t="s">
        <v>184</v>
      </c>
      <c r="C2">
        <f>COUNTIF(Atleti!E$2:E$1325,A2)</f>
        <v>0</v>
      </c>
      <c r="D2">
        <f>COUNTIF(Arrivi!F$2:F$7020,B2)</f>
        <v>0</v>
      </c>
    </row>
    <row r="3" spans="1:4" ht="12.75">
      <c r="A3" s="4">
        <v>91</v>
      </c>
      <c r="B3" s="20" t="s">
        <v>182</v>
      </c>
      <c r="C3">
        <f>COUNTIF(Atleti!E$2:E$1325,A3)</f>
        <v>0</v>
      </c>
      <c r="D3">
        <f>COUNTIF(Arrivi!F$2:F$7020,B3)</f>
        <v>0</v>
      </c>
    </row>
    <row r="4" spans="1:4" ht="12.75">
      <c r="A4" s="4">
        <v>9</v>
      </c>
      <c r="B4" s="20" t="s">
        <v>98</v>
      </c>
      <c r="C4">
        <f>COUNTIF(Atleti!E$2:E$1325,A4)</f>
        <v>0</v>
      </c>
      <c r="D4">
        <f>COUNTIF(Arrivi!F$2:F$7020,B4)</f>
        <v>0</v>
      </c>
    </row>
    <row r="5" spans="1:4" ht="12.75">
      <c r="A5" s="4">
        <v>7</v>
      </c>
      <c r="B5" s="20" t="s">
        <v>97</v>
      </c>
      <c r="C5">
        <f>COUNTIF(Atleti!E$2:E$1325,A5)</f>
        <v>2</v>
      </c>
      <c r="D5">
        <f>COUNTIF(Arrivi!F$2:F$7020,B5)</f>
        <v>1</v>
      </c>
    </row>
    <row r="6" spans="1:4" ht="12.75">
      <c r="A6" s="4">
        <v>53</v>
      </c>
      <c r="B6" s="20" t="s">
        <v>172</v>
      </c>
      <c r="C6">
        <f>COUNTIF(Atleti!E$2:E$1325,A6)</f>
        <v>1</v>
      </c>
      <c r="D6">
        <f>COUNTIF(Arrivi!F$2:F$7020,B6)</f>
        <v>1</v>
      </c>
    </row>
    <row r="7" spans="1:4" ht="12.75">
      <c r="A7" s="4">
        <v>90</v>
      </c>
      <c r="B7" s="20" t="s">
        <v>181</v>
      </c>
      <c r="C7">
        <f>COUNTIF(Atleti!E$2:E$1325,A7)</f>
        <v>0</v>
      </c>
      <c r="D7">
        <f>COUNTIF(Arrivi!F$2:F$7020,B7)</f>
        <v>0</v>
      </c>
    </row>
    <row r="8" spans="1:4" ht="12.75">
      <c r="A8" s="4">
        <v>72</v>
      </c>
      <c r="B8" s="20" t="s">
        <v>148</v>
      </c>
      <c r="C8">
        <f>COUNTIF(Atleti!E$2:E$1325,A8)</f>
        <v>0</v>
      </c>
      <c r="D8">
        <f>COUNTIF(Arrivi!F$2:F$7020,B8)</f>
        <v>0</v>
      </c>
    </row>
    <row r="9" spans="1:4" ht="12.75">
      <c r="A9" s="4">
        <v>46</v>
      </c>
      <c r="B9" s="20" t="s">
        <v>169</v>
      </c>
      <c r="C9">
        <f>COUNTIF(Atleti!E$2:E$1325,A9)</f>
        <v>0</v>
      </c>
      <c r="D9">
        <f>COUNTIF(Arrivi!F$2:F$7020,B9)</f>
        <v>0</v>
      </c>
    </row>
    <row r="10" spans="1:4" ht="12.75">
      <c r="A10" s="4">
        <v>4</v>
      </c>
      <c r="B10" s="20" t="s">
        <v>173</v>
      </c>
      <c r="C10">
        <f>COUNTIF(Atleti!E$2:E$1325,A10)</f>
        <v>0</v>
      </c>
      <c r="D10">
        <f>COUNTIF(Arrivi!F$2:F$7020,B10)</f>
        <v>0</v>
      </c>
    </row>
    <row r="11" spans="1:4" ht="12.75">
      <c r="A11" s="4">
        <v>20</v>
      </c>
      <c r="B11" s="20" t="s">
        <v>166</v>
      </c>
      <c r="C11">
        <f>COUNTIF(Atleti!E$2:E$1325,A11)</f>
        <v>0</v>
      </c>
      <c r="D11">
        <f>COUNTIF(Arrivi!F$2:F$7020,B11)</f>
        <v>0</v>
      </c>
    </row>
    <row r="12" spans="1:4" ht="12.75">
      <c r="A12" s="4">
        <v>92</v>
      </c>
      <c r="B12" s="20" t="s">
        <v>183</v>
      </c>
      <c r="C12">
        <f>COUNTIF(Atleti!E$2:E$1325,A12)</f>
        <v>0</v>
      </c>
      <c r="D12">
        <f>COUNTIF(Arrivi!F$2:F$7020,B12)</f>
        <v>0</v>
      </c>
    </row>
    <row r="13" spans="1:4" ht="12.75">
      <c r="A13" s="4">
        <v>100</v>
      </c>
      <c r="B13" s="20" t="s">
        <v>190</v>
      </c>
      <c r="C13">
        <f>COUNTIF(Atleti!E$2:E$1325,A13)</f>
        <v>0</v>
      </c>
      <c r="D13">
        <f>COUNTIF(Arrivi!F$2:F$7020,B13)</f>
        <v>0</v>
      </c>
    </row>
    <row r="14" spans="1:4" ht="12.75">
      <c r="A14" s="4">
        <v>54</v>
      </c>
      <c r="B14" s="20" t="s">
        <v>129</v>
      </c>
      <c r="C14">
        <f>COUNTIF(Atleti!E$2:E$1325,A14)</f>
        <v>0</v>
      </c>
      <c r="D14">
        <f>COUNTIF(Arrivi!F$2:F$7020,B14)</f>
        <v>0</v>
      </c>
    </row>
    <row r="15" spans="1:4" ht="12.75">
      <c r="A15" s="4">
        <v>86</v>
      </c>
      <c r="B15" s="20" t="s">
        <v>177</v>
      </c>
      <c r="C15">
        <f>COUNTIF(Atleti!E$2:E$1325,A15)</f>
        <v>0</v>
      </c>
      <c r="D15">
        <f>COUNTIF(Arrivi!F$2:F$7020,B15)</f>
        <v>0</v>
      </c>
    </row>
    <row r="16" spans="1:4" ht="12.75">
      <c r="A16" s="4">
        <v>64</v>
      </c>
      <c r="B16" s="20" t="s">
        <v>151</v>
      </c>
      <c r="C16">
        <f>COUNTIF(Atleti!E$2:E$1325,A16)</f>
        <v>0</v>
      </c>
      <c r="D16">
        <f>COUNTIF(Arrivi!F$2:F$7020,B16)</f>
        <v>0</v>
      </c>
    </row>
    <row r="17" spans="1:4" ht="12.75">
      <c r="A17" s="4">
        <v>99</v>
      </c>
      <c r="B17" s="20" t="s">
        <v>193</v>
      </c>
      <c r="C17">
        <f>COUNTIF(Atleti!E$2:E$1325,A17)</f>
        <v>0</v>
      </c>
      <c r="D17">
        <f>COUNTIF(Arrivi!F$2:F$7020,B17)</f>
        <v>0</v>
      </c>
    </row>
    <row r="18" spans="1:4" ht="12.75">
      <c r="A18" s="4">
        <v>56</v>
      </c>
      <c r="B18" s="20" t="s">
        <v>167</v>
      </c>
      <c r="C18">
        <f>COUNTIF(Atleti!E$2:E$1325,A18)</f>
        <v>0</v>
      </c>
      <c r="D18">
        <f>COUNTIF(Arrivi!F$2:F$7020,B18)</f>
        <v>0</v>
      </c>
    </row>
    <row r="19" spans="1:4" ht="12.75">
      <c r="A19" s="4">
        <v>16</v>
      </c>
      <c r="B19" s="20" t="s">
        <v>105</v>
      </c>
      <c r="C19">
        <f>COUNTIF(Atleti!E$2:E$1325,A19)</f>
        <v>2</v>
      </c>
      <c r="D19">
        <f>COUNTIF(Arrivi!F$2:F$7020,B19)</f>
        <v>2</v>
      </c>
    </row>
    <row r="20" spans="1:4" ht="12.75">
      <c r="A20" s="4">
        <v>17</v>
      </c>
      <c r="B20" s="20" t="s">
        <v>106</v>
      </c>
      <c r="C20">
        <f>COUNTIF(Atleti!E$2:E$1325,A20)</f>
        <v>2</v>
      </c>
      <c r="D20">
        <f>COUNTIF(Arrivi!F$2:F$7020,B20)</f>
        <v>0</v>
      </c>
    </row>
    <row r="21" spans="1:4" ht="12.75">
      <c r="A21" s="4">
        <v>47</v>
      </c>
      <c r="B21" s="20" t="s">
        <v>150</v>
      </c>
      <c r="C21">
        <f>COUNTIF(Atleti!E$2:E$1325,A21)</f>
        <v>0</v>
      </c>
      <c r="D21">
        <f>COUNTIF(Arrivi!F$2:F$7020,B21)</f>
        <v>0</v>
      </c>
    </row>
    <row r="22" spans="1:4" ht="12.75">
      <c r="A22" s="4">
        <v>81</v>
      </c>
      <c r="B22" s="20" t="s">
        <v>168</v>
      </c>
      <c r="C22">
        <f>COUNTIF(Atleti!E$2:E$1325,A22)</f>
        <v>0</v>
      </c>
      <c r="D22">
        <f>COUNTIF(Arrivi!F$2:F$7020,B22)</f>
        <v>0</v>
      </c>
    </row>
    <row r="23" spans="1:4" ht="12.75">
      <c r="A23" s="4">
        <v>15</v>
      </c>
      <c r="B23" s="20" t="s">
        <v>104</v>
      </c>
      <c r="C23">
        <f>COUNTIF(Atleti!E$2:E$1325,A23)</f>
        <v>1</v>
      </c>
      <c r="D23">
        <f>COUNTIF(Arrivi!F$2:F$7020,B23)</f>
        <v>1</v>
      </c>
    </row>
    <row r="24" spans="1:4" ht="12.75">
      <c r="A24" s="4">
        <v>32</v>
      </c>
      <c r="B24" s="20" t="s">
        <v>117</v>
      </c>
      <c r="C24">
        <f>COUNTIF(Atleti!E$2:E$1325,A24)</f>
        <v>0</v>
      </c>
      <c r="D24">
        <f>COUNTIF(Arrivi!F$2:F$7020,B24)</f>
        <v>0</v>
      </c>
    </row>
    <row r="25" spans="1:4" ht="12.75">
      <c r="A25" s="4">
        <v>51</v>
      </c>
      <c r="B25" s="20" t="s">
        <v>127</v>
      </c>
      <c r="C25">
        <f>COUNTIF(Atleti!E$2:E$1325,A25)</f>
        <v>0</v>
      </c>
      <c r="D25">
        <f>COUNTIF(Arrivi!F$2:F$7020,B25)</f>
        <v>0</v>
      </c>
    </row>
    <row r="26" spans="1:4" ht="12.75">
      <c r="A26" s="4">
        <v>102</v>
      </c>
      <c r="B26" s="20" t="s">
        <v>192</v>
      </c>
      <c r="C26">
        <f>COUNTIF(Atleti!E$2:E$1325,A26)</f>
        <v>0</v>
      </c>
      <c r="D26">
        <f>COUNTIF(Arrivi!F$2:F$7020,B26)</f>
        <v>0</v>
      </c>
    </row>
    <row r="27" spans="1:4" ht="12.75">
      <c r="A27" s="4">
        <v>14</v>
      </c>
      <c r="B27" s="20" t="s">
        <v>195</v>
      </c>
      <c r="C27">
        <f>COUNTIF(Atleti!E$2:E$1325,A27)</f>
        <v>1</v>
      </c>
      <c r="D27">
        <f>COUNTIF(Arrivi!F$2:F$7020,B27)</f>
        <v>1</v>
      </c>
    </row>
    <row r="28" spans="1:4" ht="12.75">
      <c r="A28" s="4">
        <v>42</v>
      </c>
      <c r="B28" s="20" t="s">
        <v>152</v>
      </c>
      <c r="C28">
        <f>COUNTIF(Atleti!E$2:E$1325,A28)</f>
        <v>1</v>
      </c>
      <c r="D28">
        <f>COUNTIF(Arrivi!F$2:F$7020,B28)</f>
        <v>1</v>
      </c>
    </row>
    <row r="29" spans="1:4" ht="12.75">
      <c r="A29" s="4">
        <v>71</v>
      </c>
      <c r="B29" s="20" t="s">
        <v>141</v>
      </c>
      <c r="C29">
        <f>COUNTIF(Atleti!E$2:E$1325,A29)</f>
        <v>0</v>
      </c>
      <c r="D29">
        <f>COUNTIF(Arrivi!F$2:F$7020,B29)</f>
        <v>0</v>
      </c>
    </row>
    <row r="30" spans="1:4" ht="12.75">
      <c r="A30" s="4">
        <v>67</v>
      </c>
      <c r="B30" s="20" t="s">
        <v>137</v>
      </c>
      <c r="C30">
        <f>COUNTIF(Atleti!E$2:E$1325,A30)</f>
        <v>0</v>
      </c>
      <c r="D30">
        <f>COUNTIF(Arrivi!F$2:F$7020,B30)</f>
        <v>0</v>
      </c>
    </row>
    <row r="31" spans="1:4" ht="12.75">
      <c r="A31" s="4">
        <v>49</v>
      </c>
      <c r="B31" s="20" t="s">
        <v>125</v>
      </c>
      <c r="C31">
        <f>COUNTIF(Atleti!E$2:E$1325,A31)</f>
        <v>1</v>
      </c>
      <c r="D31">
        <f>COUNTIF(Arrivi!F$2:F$7020,B31)</f>
        <v>1</v>
      </c>
    </row>
    <row r="32" spans="1:4" ht="12.75">
      <c r="A32" s="4">
        <v>6</v>
      </c>
      <c r="B32" s="20" t="s">
        <v>101</v>
      </c>
      <c r="C32">
        <f>COUNTIF(Atleti!E$2:E$1325,A32)</f>
        <v>4</v>
      </c>
      <c r="D32">
        <f>COUNTIF(Arrivi!F$2:F$7020,B32)</f>
        <v>3</v>
      </c>
    </row>
    <row r="33" spans="1:4" ht="12.75">
      <c r="A33" s="4">
        <v>25</v>
      </c>
      <c r="B33" s="20" t="s">
        <v>112</v>
      </c>
      <c r="C33">
        <f>COUNTIF(Atleti!E$2:E$1325,A33)</f>
        <v>0</v>
      </c>
      <c r="D33">
        <f>COUNTIF(Arrivi!F$2:F$7020,B33)</f>
        <v>0</v>
      </c>
    </row>
    <row r="34" spans="1:4" ht="12.75">
      <c r="A34" s="4">
        <v>22</v>
      </c>
      <c r="B34" s="20" t="s">
        <v>109</v>
      </c>
      <c r="C34">
        <f>COUNTIF(Atleti!E$2:E$1325,A34)</f>
        <v>0</v>
      </c>
      <c r="D34">
        <f>COUNTIF(Arrivi!F$2:F$7020,B34)</f>
        <v>0</v>
      </c>
    </row>
    <row r="35" spans="1:4" ht="12.75">
      <c r="A35" s="4">
        <v>50</v>
      </c>
      <c r="B35" s="20" t="s">
        <v>126</v>
      </c>
      <c r="C35">
        <f>COUNTIF(Atleti!E$2:E$1325,A35)</f>
        <v>0</v>
      </c>
      <c r="D35">
        <f>COUNTIF(Arrivi!F$2:F$7020,B35)</f>
        <v>0</v>
      </c>
    </row>
    <row r="36" spans="1:4" ht="12.75">
      <c r="A36" s="4">
        <v>18</v>
      </c>
      <c r="B36" s="20" t="s">
        <v>161</v>
      </c>
      <c r="C36">
        <f>COUNTIF(Atleti!E$2:E$1325,A36)</f>
        <v>1</v>
      </c>
      <c r="D36">
        <f>COUNTIF(Arrivi!F$2:F$7020,B36)</f>
        <v>1</v>
      </c>
    </row>
    <row r="37" spans="1:4" ht="12.75">
      <c r="A37" s="4">
        <v>89</v>
      </c>
      <c r="B37" s="20" t="s">
        <v>180</v>
      </c>
      <c r="C37">
        <f>COUNTIF(Atleti!E$2:E$1325,A37)</f>
        <v>0</v>
      </c>
      <c r="D37">
        <f>COUNTIF(Arrivi!F$2:F$7020,B37)</f>
        <v>0</v>
      </c>
    </row>
    <row r="38" spans="1:4" ht="12.75">
      <c r="A38" s="4">
        <v>59</v>
      </c>
      <c r="B38" s="20" t="s">
        <v>132</v>
      </c>
      <c r="C38">
        <f>COUNTIF(Atleti!E$2:E$1325,A38)</f>
        <v>0</v>
      </c>
      <c r="D38">
        <f>COUNTIF(Arrivi!F$2:F$7020,B38)</f>
        <v>0</v>
      </c>
    </row>
    <row r="39" spans="1:4" ht="12.75">
      <c r="A39" s="4">
        <v>57</v>
      </c>
      <c r="B39" s="20" t="s">
        <v>131</v>
      </c>
      <c r="C39">
        <f>COUNTIF(Atleti!E$2:E$1325,A39)</f>
        <v>0</v>
      </c>
      <c r="D39">
        <f>COUNTIF(Arrivi!F$2:F$7020,B39)</f>
        <v>0</v>
      </c>
    </row>
    <row r="40" spans="1:4" ht="12.75">
      <c r="A40" s="4">
        <v>3</v>
      </c>
      <c r="B40" s="20" t="s">
        <v>96</v>
      </c>
      <c r="C40">
        <f>COUNTIF(Atleti!E$2:E$1325,A40)</f>
        <v>5</v>
      </c>
      <c r="D40">
        <f>COUNTIF(Arrivi!F$2:F$7020,B40)</f>
        <v>5</v>
      </c>
    </row>
    <row r="41" spans="1:4" ht="12.75">
      <c r="A41" s="4">
        <v>73</v>
      </c>
      <c r="B41" s="20" t="s">
        <v>142</v>
      </c>
      <c r="C41">
        <f>COUNTIF(Atleti!E$2:E$1325,A41)</f>
        <v>0</v>
      </c>
      <c r="D41">
        <f>COUNTIF(Arrivi!F$2:F$7020,B41)</f>
        <v>0</v>
      </c>
    </row>
    <row r="42" spans="1:4" ht="12.75">
      <c r="A42" s="4">
        <v>45</v>
      </c>
      <c r="B42" s="20" t="s">
        <v>171</v>
      </c>
      <c r="C42">
        <f>COUNTIF(Atleti!E$2:E$1325,A42)</f>
        <v>0</v>
      </c>
      <c r="D42">
        <f>COUNTIF(Arrivi!F$2:F$7020,B42)</f>
        <v>0</v>
      </c>
    </row>
    <row r="43" spans="1:4" ht="12.75">
      <c r="A43" s="4">
        <v>48</v>
      </c>
      <c r="B43" s="20" t="s">
        <v>124</v>
      </c>
      <c r="C43">
        <f>COUNTIF(Atleti!E$2:E$1325,A43)</f>
        <v>0</v>
      </c>
      <c r="D43">
        <f>COUNTIF(Arrivi!F$2:F$7020,B43)</f>
        <v>0</v>
      </c>
    </row>
    <row r="44" spans="1:4" ht="12.75">
      <c r="A44" s="4">
        <v>38</v>
      </c>
      <c r="B44" s="20" t="s">
        <v>158</v>
      </c>
      <c r="C44">
        <f>COUNTIF(Atleti!E$2:E$1325,A44)</f>
        <v>0</v>
      </c>
      <c r="D44">
        <f>COUNTIF(Arrivi!F$2:F$7020,B44)</f>
        <v>0</v>
      </c>
    </row>
    <row r="45" spans="1:4" ht="12.75">
      <c r="A45" s="4">
        <v>37</v>
      </c>
      <c r="B45" s="20" t="s">
        <v>121</v>
      </c>
      <c r="C45">
        <f>COUNTIF(Atleti!E$2:E$1325,A45)</f>
        <v>0</v>
      </c>
      <c r="D45">
        <f>COUNTIF(Arrivi!F$2:F$7020,B45)</f>
        <v>0</v>
      </c>
    </row>
    <row r="46" spans="1:4" ht="12.75">
      <c r="A46" s="4">
        <v>79</v>
      </c>
      <c r="B46" s="20" t="s">
        <v>163</v>
      </c>
      <c r="C46">
        <f>COUNTIF(Atleti!E$2:E$1325,A46)</f>
        <v>0</v>
      </c>
      <c r="D46">
        <f>COUNTIF(Arrivi!F$2:F$7020,B46)</f>
        <v>0</v>
      </c>
    </row>
    <row r="47" spans="1:4" ht="12.75">
      <c r="A47" s="4">
        <v>104</v>
      </c>
      <c r="B47" s="20" t="s">
        <v>234</v>
      </c>
      <c r="C47">
        <f>COUNTIF(Atleti!E$2:E$9998,A47)</f>
        <v>1</v>
      </c>
      <c r="D47">
        <f>COUNTIF(Arrivi!F$2:F$10000,B47)</f>
        <v>1</v>
      </c>
    </row>
    <row r="48" spans="1:4" ht="12.75">
      <c r="A48" s="4">
        <v>24</v>
      </c>
      <c r="B48" s="20" t="s">
        <v>111</v>
      </c>
      <c r="C48">
        <f>COUNTIF(Atleti!E$2:E$1325,A48)</f>
        <v>9</v>
      </c>
      <c r="D48">
        <f>COUNTIF(Arrivi!F$2:F$7020,B48)</f>
        <v>8</v>
      </c>
    </row>
    <row r="49" spans="1:4" ht="12.75">
      <c r="A49" s="4">
        <v>58</v>
      </c>
      <c r="B49" s="20" t="s">
        <v>159</v>
      </c>
      <c r="C49">
        <f>COUNTIF(Atleti!E$2:E$1325,A49)</f>
        <v>0</v>
      </c>
      <c r="D49">
        <f>COUNTIF(Arrivi!F$2:F$7020,B49)</f>
        <v>0</v>
      </c>
    </row>
    <row r="50" spans="1:4" ht="12.75">
      <c r="A50" s="4">
        <v>23</v>
      </c>
      <c r="B50" s="20" t="s">
        <v>110</v>
      </c>
      <c r="C50">
        <f>COUNTIF(Atleti!E$2:E$1325,A50)</f>
        <v>0</v>
      </c>
      <c r="D50">
        <f>COUNTIF(Arrivi!F$2:F$7020,B50)</f>
        <v>0</v>
      </c>
    </row>
    <row r="51" spans="1:4" ht="12.75">
      <c r="A51" s="4">
        <v>96</v>
      </c>
      <c r="B51" s="20" t="s">
        <v>187</v>
      </c>
      <c r="C51">
        <f>COUNTIF(Atleti!E$2:E$1325,A51)</f>
        <v>0</v>
      </c>
      <c r="D51">
        <f>COUNTIF(Arrivi!F$2:F$7020,B51)</f>
        <v>0</v>
      </c>
    </row>
    <row r="52" spans="1:4" ht="12.75">
      <c r="A52" s="4">
        <v>12</v>
      </c>
      <c r="B52" s="20" t="s">
        <v>103</v>
      </c>
      <c r="C52">
        <f>COUNTIF(Atleti!E$2:E$1325,A52)</f>
        <v>0</v>
      </c>
      <c r="D52">
        <f>COUNTIF(Arrivi!F$2:F$7020,B52)</f>
        <v>0</v>
      </c>
    </row>
    <row r="53" spans="1:4" ht="12.75">
      <c r="A53" s="4">
        <v>70</v>
      </c>
      <c r="B53" s="20" t="s">
        <v>140</v>
      </c>
      <c r="C53">
        <f>COUNTIF(Atleti!E$2:E$1325,A53)</f>
        <v>0</v>
      </c>
      <c r="D53">
        <f>COUNTIF(Arrivi!F$2:F$7020,B53)</f>
        <v>0</v>
      </c>
    </row>
    <row r="54" spans="1:4" ht="12.75">
      <c r="A54" s="4">
        <v>84</v>
      </c>
      <c r="B54" s="20" t="s">
        <v>175</v>
      </c>
      <c r="C54">
        <f>COUNTIF(Atleti!E$2:E$1325,A54)</f>
        <v>0</v>
      </c>
      <c r="D54">
        <f>COUNTIF(Arrivi!F$2:F$7020,B54)</f>
        <v>0</v>
      </c>
    </row>
    <row r="55" spans="1:4" ht="12.75">
      <c r="A55" s="4">
        <v>77</v>
      </c>
      <c r="B55" s="20" t="s">
        <v>145</v>
      </c>
      <c r="C55">
        <f>COUNTIF(Atleti!E$2:E$1325,A55)</f>
        <v>0</v>
      </c>
      <c r="D55">
        <f>COUNTIF(Arrivi!F$2:F$7020,B55)</f>
        <v>0</v>
      </c>
    </row>
    <row r="56" spans="1:4" ht="12.75">
      <c r="A56" s="4">
        <v>78</v>
      </c>
      <c r="B56" s="20" t="s">
        <v>162</v>
      </c>
      <c r="C56">
        <f>COUNTIF(Atleti!E$2:E$1325,A56)</f>
        <v>0</v>
      </c>
      <c r="D56">
        <f>COUNTIF(Arrivi!F$2:F$7020,B56)</f>
        <v>0</v>
      </c>
    </row>
    <row r="57" spans="1:4" ht="12.75">
      <c r="A57" s="4">
        <v>2</v>
      </c>
      <c r="B57" s="20" t="s">
        <v>95</v>
      </c>
      <c r="C57">
        <f>COUNTIF(Atleti!E$2:E$1325,A57)</f>
        <v>9</v>
      </c>
      <c r="D57">
        <f>COUNTIF(Arrivi!F$2:F$7020,B57)</f>
        <v>3</v>
      </c>
    </row>
    <row r="58" spans="1:4" ht="12.75">
      <c r="A58" s="4">
        <v>43</v>
      </c>
      <c r="B58" s="20" t="s">
        <v>153</v>
      </c>
      <c r="C58">
        <f>COUNTIF(Atleti!E$2:E$1325,A58)</f>
        <v>0</v>
      </c>
      <c r="D58">
        <f>COUNTIF(Arrivi!F$2:F$7020,B58)</f>
        <v>0</v>
      </c>
    </row>
    <row r="59" spans="1:4" ht="12.75">
      <c r="A59" s="4">
        <v>27</v>
      </c>
      <c r="B59" s="20" t="s">
        <v>114</v>
      </c>
      <c r="C59">
        <f>COUNTIF(Atleti!E$2:E$1325,A59)</f>
        <v>0</v>
      </c>
      <c r="D59">
        <f>COUNTIF(Arrivi!F$2:F$7020,B59)</f>
        <v>0</v>
      </c>
    </row>
    <row r="60" spans="1:4" ht="12.75">
      <c r="A60" s="4">
        <v>87</v>
      </c>
      <c r="B60" s="20" t="s">
        <v>178</v>
      </c>
      <c r="C60">
        <f>COUNTIF(Atleti!E$2:E$1325,A60)</f>
        <v>0</v>
      </c>
      <c r="D60">
        <f>COUNTIF(Arrivi!F$2:F$7020,B60)</f>
        <v>0</v>
      </c>
    </row>
    <row r="61" spans="1:4" ht="12.75">
      <c r="A61" s="4">
        <v>88</v>
      </c>
      <c r="B61" s="20" t="s">
        <v>179</v>
      </c>
      <c r="C61">
        <f>COUNTIF(Atleti!E$2:E$1325,A61)</f>
        <v>0</v>
      </c>
      <c r="D61">
        <f>COUNTIF(Arrivi!F$2:F$7020,B61)</f>
        <v>0</v>
      </c>
    </row>
    <row r="62" spans="1:4" ht="12.75">
      <c r="A62" s="4">
        <v>1</v>
      </c>
      <c r="B62" s="20" t="s">
        <v>94</v>
      </c>
      <c r="C62">
        <f>COUNTIF(Atleti!E$2:E$1325,A62)</f>
        <v>6</v>
      </c>
      <c r="D62">
        <f>COUNTIF(Arrivi!F$2:F$7020,B62)</f>
        <v>5</v>
      </c>
    </row>
    <row r="63" spans="1:4" ht="12.75">
      <c r="A63" s="4">
        <v>75</v>
      </c>
      <c r="B63" s="20" t="s">
        <v>144</v>
      </c>
      <c r="C63">
        <f>COUNTIF(Atleti!E$2:E$1325,A63)</f>
        <v>0</v>
      </c>
      <c r="D63">
        <f>COUNTIF(Arrivi!F$2:F$7020,B63)</f>
        <v>0</v>
      </c>
    </row>
    <row r="64" spans="1:4" ht="12.75">
      <c r="A64" s="4">
        <v>30</v>
      </c>
      <c r="B64" s="20" t="s">
        <v>116</v>
      </c>
      <c r="C64">
        <f>COUNTIF(Atleti!E$2:E$1325,A64)</f>
        <v>0</v>
      </c>
      <c r="D64">
        <f>COUNTIF(Arrivi!F$2:F$7020,B64)</f>
        <v>0</v>
      </c>
    </row>
    <row r="65" spans="1:4" ht="12.75">
      <c r="A65" s="4">
        <v>76</v>
      </c>
      <c r="B65" s="20" t="s">
        <v>123</v>
      </c>
      <c r="C65">
        <f>COUNTIF(Atleti!E$2:E$1325,A65)</f>
        <v>0</v>
      </c>
      <c r="D65">
        <f>COUNTIF(Arrivi!F$2:F$7020,B65)</f>
        <v>0</v>
      </c>
    </row>
    <row r="66" spans="1:4" ht="12.75">
      <c r="A66" s="4">
        <v>40</v>
      </c>
      <c r="B66" s="20" t="s">
        <v>147</v>
      </c>
      <c r="C66">
        <f>COUNTIF(Atleti!E$2:E$1325,A66)</f>
        <v>0</v>
      </c>
      <c r="D66">
        <f>COUNTIF(Arrivi!F$2:F$7020,B66)</f>
        <v>0</v>
      </c>
    </row>
    <row r="67" spans="1:4" ht="12.75">
      <c r="A67" s="4">
        <v>13</v>
      </c>
      <c r="B67" s="20" t="s">
        <v>165</v>
      </c>
      <c r="C67">
        <f>COUNTIF(Atleti!E$2:E$1325,A67)</f>
        <v>1</v>
      </c>
      <c r="D67">
        <f>COUNTIF(Arrivi!F$2:F$7020,B67)</f>
        <v>1</v>
      </c>
    </row>
    <row r="68" spans="1:4" ht="12.75">
      <c r="A68" s="4">
        <v>80</v>
      </c>
      <c r="B68" s="20" t="s">
        <v>164</v>
      </c>
      <c r="C68">
        <f>COUNTIF(Atleti!E$2:E$1325,A68)</f>
        <v>0</v>
      </c>
      <c r="D68">
        <f>COUNTIF(Arrivi!F$2:F$7020,B68)</f>
        <v>0</v>
      </c>
    </row>
    <row r="69" spans="1:4" ht="12.75">
      <c r="A69" s="4">
        <v>103</v>
      </c>
      <c r="B69" s="20" t="s">
        <v>196</v>
      </c>
      <c r="C69">
        <f>COUNTIF(Atleti!E$2:E$1325,A69)</f>
        <v>0</v>
      </c>
      <c r="D69">
        <f>COUNTIF(Arrivi!F$2:F$7020,B69)</f>
        <v>0</v>
      </c>
    </row>
    <row r="70" spans="1:4" ht="12.75">
      <c r="A70" s="4">
        <v>8</v>
      </c>
      <c r="B70" s="20" t="s">
        <v>100</v>
      </c>
      <c r="C70">
        <f>COUNTIF(Atleti!E$2:E$1325,A70)</f>
        <v>2</v>
      </c>
      <c r="D70">
        <f>COUNTIF(Arrivi!F$2:F$7020,B70)</f>
        <v>2</v>
      </c>
    </row>
    <row r="71" spans="1:4" ht="12.75">
      <c r="A71" s="4">
        <v>21</v>
      </c>
      <c r="B71" s="20" t="s">
        <v>108</v>
      </c>
      <c r="C71">
        <f>COUNTIF(Atleti!E$2:E$1325,A71)</f>
        <v>0</v>
      </c>
      <c r="D71">
        <f>COUNTIF(Arrivi!F$2:F$7020,B71)</f>
        <v>0</v>
      </c>
    </row>
    <row r="72" spans="1:4" ht="12.75">
      <c r="A72" s="4">
        <v>52</v>
      </c>
      <c r="B72" s="20" t="s">
        <v>128</v>
      </c>
      <c r="C72">
        <f>COUNTIF(Atleti!E$2:E$1325,A72)</f>
        <v>0</v>
      </c>
      <c r="D72">
        <f>COUNTIF(Arrivi!F$2:F$7020,B72)</f>
        <v>0</v>
      </c>
    </row>
    <row r="73" spans="1:4" ht="12.75">
      <c r="A73" s="4">
        <v>66</v>
      </c>
      <c r="B73" s="20" t="s">
        <v>154</v>
      </c>
      <c r="C73">
        <f>COUNTIF(Atleti!E$2:E$1325,A73)</f>
        <v>0</v>
      </c>
      <c r="D73">
        <f>COUNTIF(Arrivi!F$2:F$7020,B73)</f>
        <v>0</v>
      </c>
    </row>
    <row r="74" spans="1:4" ht="12.75">
      <c r="A74" s="4">
        <v>101</v>
      </c>
      <c r="B74" s="20" t="s">
        <v>191</v>
      </c>
      <c r="C74">
        <f>COUNTIF(Atleti!E$2:E$1325,A74)</f>
        <v>0</v>
      </c>
      <c r="D74">
        <f>COUNTIF(Arrivi!F$2:F$7020,B74)</f>
        <v>0</v>
      </c>
    </row>
    <row r="75" spans="1:4" ht="12.75">
      <c r="A75" s="4">
        <v>63</v>
      </c>
      <c r="B75" s="20" t="s">
        <v>149</v>
      </c>
      <c r="C75">
        <f>COUNTIF(Atleti!E$2:E$1325,A75)</f>
        <v>0</v>
      </c>
      <c r="D75">
        <f>COUNTIF(Arrivi!F$2:F$7020,B75)</f>
        <v>0</v>
      </c>
    </row>
    <row r="76" spans="1:4" ht="12.75">
      <c r="A76" s="4">
        <v>97</v>
      </c>
      <c r="B76" s="20" t="s">
        <v>188</v>
      </c>
      <c r="C76">
        <f>COUNTIF(Atleti!E$2:E$1325,A76)</f>
        <v>0</v>
      </c>
      <c r="D76">
        <f>COUNTIF(Arrivi!F$2:F$7020,B76)</f>
        <v>0</v>
      </c>
    </row>
    <row r="77" spans="1:4" ht="12.75">
      <c r="A77" s="4">
        <v>35</v>
      </c>
      <c r="B77" s="20" t="s">
        <v>119</v>
      </c>
      <c r="C77">
        <f>COUNTIF(Atleti!E$2:E$1325,A77)</f>
        <v>0</v>
      </c>
      <c r="D77">
        <f>COUNTIF(Arrivi!F$2:F$7020,B77)</f>
        <v>0</v>
      </c>
    </row>
    <row r="78" spans="1:4" ht="12.75">
      <c r="A78" s="4">
        <v>82</v>
      </c>
      <c r="B78" s="20" t="s">
        <v>170</v>
      </c>
      <c r="C78">
        <f>COUNTIF(Atleti!E$2:E$1325,A78)</f>
        <v>0</v>
      </c>
      <c r="D78">
        <f>COUNTIF(Arrivi!F$2:F$7020,B78)</f>
        <v>0</v>
      </c>
    </row>
    <row r="79" spans="1:4" ht="12.75">
      <c r="A79" s="4">
        <v>85</v>
      </c>
      <c r="B79" s="20" t="s">
        <v>176</v>
      </c>
      <c r="C79">
        <f>COUNTIF(Atleti!E$2:E$1325,A79)</f>
        <v>0</v>
      </c>
      <c r="D79">
        <f>COUNTIF(Arrivi!F$2:F$7020,B79)</f>
        <v>0</v>
      </c>
    </row>
    <row r="80" spans="1:4" ht="12.75">
      <c r="A80" s="4">
        <v>94</v>
      </c>
      <c r="B80" s="20" t="s">
        <v>185</v>
      </c>
      <c r="C80">
        <f>COUNTIF(Atleti!E$2:E$1325,A80)</f>
        <v>0</v>
      </c>
      <c r="D80">
        <f>COUNTIF(Arrivi!F$2:F$7020,B80)</f>
        <v>0</v>
      </c>
    </row>
    <row r="81" spans="1:4" ht="12.75">
      <c r="A81" s="4">
        <v>33</v>
      </c>
      <c r="B81" s="20" t="s">
        <v>194</v>
      </c>
      <c r="C81">
        <f>COUNTIF(Atleti!E$2:E$1325,A81)</f>
        <v>0</v>
      </c>
      <c r="D81">
        <f>COUNTIF(Arrivi!F$2:F$7020,B81)</f>
        <v>0</v>
      </c>
    </row>
    <row r="82" spans="1:4" ht="12.75">
      <c r="A82" s="4">
        <v>34</v>
      </c>
      <c r="B82" s="20" t="s">
        <v>118</v>
      </c>
      <c r="C82">
        <f>COUNTIF(Atleti!E$2:E$1325,A82)</f>
        <v>0</v>
      </c>
      <c r="D82">
        <f>COUNTIF(Arrivi!F$2:F$7020,B82)</f>
        <v>0</v>
      </c>
    </row>
    <row r="83" spans="1:4" ht="12.75">
      <c r="A83" s="4">
        <v>65</v>
      </c>
      <c r="B83" s="20" t="s">
        <v>136</v>
      </c>
      <c r="C83">
        <f>COUNTIF(Atleti!E$2:E$1325,A83)</f>
        <v>0</v>
      </c>
      <c r="D83">
        <f>COUNTIF(Arrivi!F$2:F$7020,B83)</f>
        <v>0</v>
      </c>
    </row>
    <row r="84" spans="1:4" ht="12.75">
      <c r="A84" s="4">
        <v>74</v>
      </c>
      <c r="B84" s="20" t="s">
        <v>143</v>
      </c>
      <c r="C84">
        <f>COUNTIF(Atleti!E$2:E$1325,A84)</f>
        <v>0</v>
      </c>
      <c r="D84">
        <f>COUNTIF(Arrivi!F$2:F$7020,B84)</f>
        <v>0</v>
      </c>
    </row>
    <row r="85" spans="1:4" ht="12.75">
      <c r="A85" s="4">
        <v>83</v>
      </c>
      <c r="B85" s="20" t="s">
        <v>174</v>
      </c>
      <c r="C85">
        <f>COUNTIF(Atleti!E$2:E$1325,A85)</f>
        <v>0</v>
      </c>
      <c r="D85">
        <f>COUNTIF(Arrivi!F$2:F$7020,B85)</f>
        <v>0</v>
      </c>
    </row>
    <row r="86" spans="1:4" ht="12.75">
      <c r="A86" s="4">
        <v>5</v>
      </c>
      <c r="B86" s="20" t="s">
        <v>99</v>
      </c>
      <c r="C86">
        <f>COUNTIF(Atleti!E$2:E$1325,A86)</f>
        <v>5</v>
      </c>
      <c r="D86">
        <f>COUNTIF(Arrivi!F$2:F$7020,B86)</f>
        <v>5</v>
      </c>
    </row>
    <row r="87" spans="1:4" ht="12.75">
      <c r="A87" s="4">
        <v>10</v>
      </c>
      <c r="B87" s="20" t="s">
        <v>156</v>
      </c>
      <c r="C87">
        <f>COUNTIF(Atleti!E$2:E$1325,A87)</f>
        <v>4</v>
      </c>
      <c r="D87">
        <f>COUNTIF(Arrivi!F$2:F$7020,B87)</f>
        <v>4</v>
      </c>
    </row>
    <row r="88" spans="1:4" ht="12.75">
      <c r="A88" s="4">
        <v>41</v>
      </c>
      <c r="B88" s="20" t="s">
        <v>160</v>
      </c>
      <c r="C88">
        <f>COUNTIF(Atleti!E$2:E$1325,A88)</f>
        <v>0</v>
      </c>
      <c r="D88">
        <f>COUNTIF(Arrivi!F$2:F$7020,B88)</f>
        <v>0</v>
      </c>
    </row>
    <row r="89" spans="1:4" ht="12.75">
      <c r="A89" s="4">
        <v>60</v>
      </c>
      <c r="B89" s="20" t="s">
        <v>133</v>
      </c>
      <c r="C89">
        <f>COUNTIF(Atleti!E$2:E$1325,A89)</f>
        <v>0</v>
      </c>
      <c r="D89">
        <f>COUNTIF(Arrivi!F$2:F$7020,B89)</f>
        <v>0</v>
      </c>
    </row>
    <row r="90" spans="1:4" ht="12.75">
      <c r="A90" s="4">
        <v>11</v>
      </c>
      <c r="B90" s="20" t="s">
        <v>102</v>
      </c>
      <c r="C90">
        <f>COUNTIF(Atleti!E$2:E$1325,A90)</f>
        <v>7</v>
      </c>
      <c r="D90">
        <f>COUNTIF(Arrivi!F$2:F$7020,B90)</f>
        <v>7</v>
      </c>
    </row>
    <row r="91" spans="1:4" ht="12.75">
      <c r="A91" s="4">
        <v>28</v>
      </c>
      <c r="B91" s="20" t="s">
        <v>155</v>
      </c>
      <c r="C91">
        <f>COUNTIF(Atleti!E$2:E$1325,A91)</f>
        <v>1</v>
      </c>
      <c r="D91">
        <f>COUNTIF(Arrivi!F$2:F$7020,B91)</f>
        <v>1</v>
      </c>
    </row>
    <row r="92" spans="1:4" ht="12.75">
      <c r="A92" s="4">
        <v>55</v>
      </c>
      <c r="B92" s="20" t="s">
        <v>130</v>
      </c>
      <c r="C92">
        <f>COUNTIF(Atleti!E$2:E$1325,A92)</f>
        <v>1</v>
      </c>
      <c r="D92">
        <f>COUNTIF(Arrivi!F$2:F$7020,B92)</f>
        <v>1</v>
      </c>
    </row>
    <row r="93" spans="1:4" ht="12.75">
      <c r="A93" s="4">
        <v>98</v>
      </c>
      <c r="B93" s="20" t="s">
        <v>189</v>
      </c>
      <c r="C93">
        <f>COUNTIF(Atleti!E$2:E$1325,A93)</f>
        <v>0</v>
      </c>
      <c r="D93">
        <f>COUNTIF(Arrivi!F$2:F$7020,B93)</f>
        <v>0</v>
      </c>
    </row>
    <row r="94" spans="1:4" ht="12.75">
      <c r="A94" s="4">
        <v>62</v>
      </c>
      <c r="B94" s="20" t="s">
        <v>135</v>
      </c>
      <c r="C94">
        <f>COUNTIF(Atleti!E$2:E$1325,A94)</f>
        <v>0</v>
      </c>
      <c r="D94">
        <f>COUNTIF(Arrivi!F$2:F$7020,B94)</f>
        <v>0</v>
      </c>
    </row>
    <row r="95" spans="1:4" ht="12.75">
      <c r="A95" s="4">
        <v>39</v>
      </c>
      <c r="B95" s="20" t="s">
        <v>122</v>
      </c>
      <c r="C95">
        <f>COUNTIF(Atleti!E$2:E$1325,A95)</f>
        <v>0</v>
      </c>
      <c r="D95">
        <f>COUNTIF(Arrivi!F$2:F$7020,B95)</f>
        <v>0</v>
      </c>
    </row>
    <row r="96" spans="1:4" ht="12.75">
      <c r="A96" s="4">
        <v>69</v>
      </c>
      <c r="B96" s="20" t="s">
        <v>139</v>
      </c>
      <c r="C96">
        <f>COUNTIF(Atleti!E$2:E$1325,A96)</f>
        <v>0</v>
      </c>
      <c r="D96">
        <f>COUNTIF(Arrivi!F$2:F$7020,B96)</f>
        <v>0</v>
      </c>
    </row>
    <row r="97" spans="1:4" ht="12.75">
      <c r="A97" s="4">
        <v>68</v>
      </c>
      <c r="B97" s="20" t="s">
        <v>138</v>
      </c>
      <c r="C97">
        <f>COUNTIF(Atleti!E$2:E$1325,A97)</f>
        <v>0</v>
      </c>
      <c r="D97">
        <f>COUNTIF(Arrivi!F$2:F$7020,B97)</f>
        <v>0</v>
      </c>
    </row>
    <row r="98" spans="1:4" ht="12.75">
      <c r="A98" s="4">
        <v>26</v>
      </c>
      <c r="B98" s="20" t="s">
        <v>113</v>
      </c>
      <c r="C98">
        <f>COUNTIF(Atleti!E$2:E$1325,A98)</f>
        <v>0</v>
      </c>
      <c r="D98">
        <f>COUNTIF(Arrivi!F$2:F$7020,B98)</f>
        <v>0</v>
      </c>
    </row>
    <row r="99" spans="1:4" ht="12.75">
      <c r="A99" s="4">
        <v>44</v>
      </c>
      <c r="B99" s="20" t="s">
        <v>157</v>
      </c>
      <c r="C99">
        <f>COUNTIF(Atleti!E$2:E$1325,A99)</f>
        <v>1</v>
      </c>
      <c r="D99">
        <f>COUNTIF(Arrivi!F$2:F$7020,B99)</f>
        <v>1</v>
      </c>
    </row>
    <row r="100" spans="1:4" ht="12.75">
      <c r="A100" s="4">
        <v>29</v>
      </c>
      <c r="B100" s="20" t="s">
        <v>115</v>
      </c>
      <c r="C100">
        <f>COUNTIF(Atleti!E$2:E$1325,A100)</f>
        <v>1</v>
      </c>
      <c r="D100">
        <f>COUNTIF(Arrivi!F$2:F$7020,B100)</f>
        <v>1</v>
      </c>
    </row>
    <row r="101" spans="1:4" ht="12.75">
      <c r="A101" s="4">
        <v>61</v>
      </c>
      <c r="B101" s="20" t="s">
        <v>134</v>
      </c>
      <c r="C101">
        <f>COUNTIF(Atleti!E$2:E$1325,A101)</f>
        <v>0</v>
      </c>
      <c r="D101">
        <f>COUNTIF(Arrivi!F$2:F$7020,B101)</f>
        <v>0</v>
      </c>
    </row>
    <row r="102" spans="1:4" ht="12.75">
      <c r="A102" s="4">
        <v>31</v>
      </c>
      <c r="B102" s="20" t="s">
        <v>146</v>
      </c>
      <c r="C102">
        <f>COUNTIF(Atleti!E$2:E$1325,A102)</f>
        <v>0</v>
      </c>
      <c r="D102">
        <f>COUNTIF(Arrivi!F$2:F$7020,B102)</f>
        <v>0</v>
      </c>
    </row>
    <row r="103" spans="1:4" ht="12.75">
      <c r="A103" s="4">
        <v>19</v>
      </c>
      <c r="B103" s="20" t="s">
        <v>107</v>
      </c>
      <c r="C103">
        <f>COUNTIF(Atleti!E$2:E$1325,A103)</f>
        <v>0</v>
      </c>
      <c r="D103">
        <f>COUNTIF(Arrivi!F$2:F$7020,B103)</f>
        <v>0</v>
      </c>
    </row>
    <row r="104" spans="1:4" ht="12.75">
      <c r="A104" s="4">
        <v>36</v>
      </c>
      <c r="B104" s="20" t="s">
        <v>120</v>
      </c>
      <c r="C104">
        <f>COUNTIF(Atleti!E$2:E$1325,A104)</f>
        <v>0</v>
      </c>
      <c r="D104">
        <f>COUNTIF(Arrivi!F$2:F$7020,B104)</f>
        <v>0</v>
      </c>
    </row>
    <row r="105" spans="1:4" ht="12.75">
      <c r="A105" s="4">
        <v>95</v>
      </c>
      <c r="B105" s="20" t="s">
        <v>186</v>
      </c>
      <c r="C105">
        <f>COUNTIF(Atleti!E$2:E$1325,A105)</f>
        <v>0</v>
      </c>
      <c r="D105">
        <f>COUNTIF(Arrivi!F$2:F$7020,B105)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91</v>
      </c>
      <c r="B2" s="4">
        <v>87</v>
      </c>
      <c r="C2" s="4">
        <v>92</v>
      </c>
      <c r="D2" s="16">
        <v>0.37986111111111115</v>
      </c>
      <c r="E2" s="18">
        <v>24</v>
      </c>
      <c r="F2" s="1" t="s">
        <v>92</v>
      </c>
    </row>
    <row r="3" spans="1:6" ht="12.75">
      <c r="A3" s="4" t="s">
        <v>16</v>
      </c>
      <c r="B3" s="4">
        <v>78</v>
      </c>
      <c r="C3" s="4">
        <v>86</v>
      </c>
      <c r="D3" s="16">
        <v>0.37986111111111115</v>
      </c>
      <c r="E3" s="18">
        <v>24</v>
      </c>
      <c r="F3" s="1" t="s">
        <v>72</v>
      </c>
    </row>
    <row r="4" spans="1:6" ht="12.75">
      <c r="A4" s="4" t="s">
        <v>17</v>
      </c>
      <c r="B4" s="4">
        <v>72</v>
      </c>
      <c r="C4" s="4">
        <v>77</v>
      </c>
      <c r="D4" s="16">
        <v>0.37986111111111115</v>
      </c>
      <c r="E4" s="18">
        <v>24</v>
      </c>
      <c r="F4" s="1" t="s">
        <v>73</v>
      </c>
    </row>
    <row r="5" spans="1:6" ht="12.75">
      <c r="A5" s="4" t="s">
        <v>18</v>
      </c>
      <c r="B5" s="4">
        <v>66</v>
      </c>
      <c r="C5" s="4">
        <v>71</v>
      </c>
      <c r="D5" s="16">
        <v>0.37986111111111115</v>
      </c>
      <c r="E5" s="18">
        <v>24</v>
      </c>
      <c r="F5" s="1" t="s">
        <v>74</v>
      </c>
    </row>
    <row r="6" spans="1:6" ht="12.75">
      <c r="A6" s="4" t="s">
        <v>19</v>
      </c>
      <c r="B6" s="4">
        <v>60</v>
      </c>
      <c r="C6" s="4">
        <v>65</v>
      </c>
      <c r="D6" s="16">
        <v>0.37986111111111115</v>
      </c>
      <c r="E6" s="18">
        <v>24</v>
      </c>
      <c r="F6" s="1" t="s">
        <v>75</v>
      </c>
    </row>
    <row r="7" spans="1:6" ht="12.75">
      <c r="A7" s="4" t="s">
        <v>20</v>
      </c>
      <c r="B7" s="4">
        <v>50</v>
      </c>
      <c r="C7" s="4">
        <v>59</v>
      </c>
      <c r="D7" s="16">
        <v>0.37986111111111115</v>
      </c>
      <c r="E7" s="18">
        <v>24</v>
      </c>
      <c r="F7" s="1" t="s">
        <v>76</v>
      </c>
    </row>
    <row r="8" spans="1:6" ht="12.75">
      <c r="A8" s="4" t="s">
        <v>65</v>
      </c>
      <c r="B8" s="4">
        <v>35</v>
      </c>
      <c r="C8" s="4">
        <v>49</v>
      </c>
      <c r="D8" s="16">
        <v>0.37986111111111115</v>
      </c>
      <c r="E8" s="18">
        <v>24</v>
      </c>
      <c r="F8" s="1" t="s">
        <v>77</v>
      </c>
    </row>
    <row r="9" spans="1:6" ht="12.75">
      <c r="A9" s="4" t="s">
        <v>78</v>
      </c>
      <c r="B9" s="4">
        <v>40</v>
      </c>
      <c r="C9" s="4">
        <v>92</v>
      </c>
      <c r="D9" s="16">
        <v>0.37986111111111115</v>
      </c>
      <c r="E9" s="18">
        <v>24</v>
      </c>
      <c r="F9" s="1" t="s">
        <v>90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5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0.43211805555555555</v>
      </c>
      <c r="B2" s="8">
        <v>61</v>
      </c>
      <c r="C2" t="str">
        <f>VLOOKUP(B2,Atleti!A$2:B$900,2,FALSE)</f>
        <v>PAPERINI GIANCARLO</v>
      </c>
      <c r="D2" s="8" t="str">
        <f>VLOOKUP(B2,Atleti!A$2:D$900,4,FALSE)</f>
        <v>C</v>
      </c>
      <c r="E2" s="16">
        <f>A2-VLOOKUP(D2,Categorie!A$2:D$20,4,FALSE)</f>
        <v>0.0522569444444444</v>
      </c>
      <c r="F2" s="20" t="str">
        <f>VLOOKUP(B2,Atleti!A$2:F$900,6,FALSE)</f>
        <v>TEAM SCOTT-PASQUINI</v>
      </c>
      <c r="G2" t="str">
        <f>VLOOKUP(B2,Atleti!A$2:G$900,7,FALSE)</f>
        <v>FCI</v>
      </c>
    </row>
    <row r="3" spans="1:7" ht="12.75">
      <c r="A3" s="16">
        <v>0.4322916666666667</v>
      </c>
      <c r="B3" s="8">
        <v>32</v>
      </c>
      <c r="C3" t="str">
        <f>VLOOKUP(B3,Atleti!A$2:B$900,2,FALSE)</f>
        <v>CORSETTI NICOLA</v>
      </c>
      <c r="D3" s="8" t="str">
        <f>VLOOKUP(B3,Atleti!A$2:D$900,4,FALSE)</f>
        <v>A</v>
      </c>
      <c r="E3" s="16">
        <f>A3-VLOOKUP(D3,Categorie!A$2:D$20,4,FALSE)</f>
        <v>0.052430555555555536</v>
      </c>
      <c r="F3" s="20" t="str">
        <f>VLOOKUP(B3,Atleti!A$2:F$900,6,FALSE)</f>
        <v>CICLI LIVI</v>
      </c>
      <c r="G3" t="str">
        <f>VLOOKUP(B3,Atleti!A$2:G$900,7,FALSE)</f>
        <v>FCI</v>
      </c>
    </row>
    <row r="4" spans="1:7" ht="12.75">
      <c r="A4" s="16">
        <v>0.4351851851851852</v>
      </c>
      <c r="B4" s="8">
        <v>56</v>
      </c>
      <c r="C4" t="str">
        <f>VLOOKUP(B4,Atleti!A$2:B$900,2,FALSE)</f>
        <v>BURZI VEGA</v>
      </c>
      <c r="D4" s="8" t="str">
        <f>VLOOKUP(B4,Atleti!A$2:D$900,4,FALSE)</f>
        <v>B</v>
      </c>
      <c r="E4" s="16">
        <f>A4-VLOOKUP(D4,Categorie!A$2:D$20,4,FALSE)</f>
        <v>0.055324074074074026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0.4355324074074074</v>
      </c>
      <c r="B5" s="8">
        <v>16</v>
      </c>
      <c r="C5" t="str">
        <f>VLOOKUP(B5,Atleti!A$2:B$900,2,FALSE)</f>
        <v>CORSETTI FRANCESCO</v>
      </c>
      <c r="D5" s="8" t="str">
        <f>VLOOKUP(B5,Atleti!A$2:D$900,4,FALSE)</f>
        <v>A</v>
      </c>
      <c r="E5" s="16">
        <f>A5-VLOOKUP(D5,Categorie!A$2:D$20,4,FALSE)</f>
        <v>0.05567129629629625</v>
      </c>
      <c r="F5" s="20" t="str">
        <f>VLOOKUP(B5,Atleti!A$2:F$900,6,FALSE)</f>
        <v>CICLI LIVI</v>
      </c>
      <c r="G5" t="str">
        <f>VLOOKUP(B5,Atleti!A$2:G$900,7,FALSE)</f>
        <v>FCI</v>
      </c>
    </row>
    <row r="6" spans="1:7" ht="12.75">
      <c r="A6" s="16">
        <v>0.4357638888888889</v>
      </c>
      <c r="B6" s="8">
        <v>67</v>
      </c>
      <c r="C6" t="str">
        <f>VLOOKUP(B6,Atleti!A$2:B$900,2,FALSE)</f>
        <v>PAPAVERI RENATO</v>
      </c>
      <c r="D6" s="8" t="str">
        <f>VLOOKUP(B6,Atleti!A$2:D$900,4,FALSE)</f>
        <v>D</v>
      </c>
      <c r="E6" s="16">
        <f>A6-VLOOKUP(D6,Categorie!A$2:D$20,4,FALSE)</f>
        <v>0.055902777777777746</v>
      </c>
      <c r="F6" s="20" t="str">
        <f>VLOOKUP(B6,Atleti!A$2:F$900,6,FALSE)</f>
        <v>TEAM SCOTT-PASQUINI</v>
      </c>
      <c r="G6" t="str">
        <f>VLOOKUP(B6,Atleti!A$2:G$900,7,FALSE)</f>
        <v>FCI</v>
      </c>
    </row>
    <row r="7" spans="1:7" ht="12.75">
      <c r="A7" s="16">
        <v>0.4357638888888889</v>
      </c>
      <c r="B7" s="8">
        <v>39</v>
      </c>
      <c r="C7" t="str">
        <f>VLOOKUP(B7,Atleti!A$2:B$900,2,FALSE)</f>
        <v>SEMOLI ALESSIO</v>
      </c>
      <c r="D7" s="8" t="str">
        <f>VLOOKUP(B7,Atleti!A$2:D$900,4,FALSE)</f>
        <v>C</v>
      </c>
      <c r="E7" s="16">
        <f>A7-VLOOKUP(D7,Categorie!A$2:D$20,4,FALSE)</f>
        <v>0.055902777777777746</v>
      </c>
      <c r="F7" s="20" t="str">
        <f>VLOOKUP(B7,Atleti!A$2:F$900,6,FALSE)</f>
        <v>GAUDENZI (FCI)</v>
      </c>
      <c r="G7" t="str">
        <f>VLOOKUP(B7,Atleti!A$2:G$900,7,FALSE)</f>
        <v>FCI</v>
      </c>
    </row>
    <row r="8" spans="1:7" ht="12.75">
      <c r="A8" s="16">
        <v>0.43599537037037034</v>
      </c>
      <c r="B8" s="8">
        <v>20</v>
      </c>
      <c r="C8" t="str">
        <f>VLOOKUP(B8,Atleti!A$2:B$900,2,FALSE)</f>
        <v>CIABATTI GIANPIERO</v>
      </c>
      <c r="D8" s="8" t="str">
        <f>VLOOKUP(B8,Atleti!A$2:D$900,4,FALSE)</f>
        <v>D</v>
      </c>
      <c r="E8" s="16">
        <f>A8-VLOOKUP(D8,Categorie!A$2:D$20,4,FALSE)</f>
        <v>0.05613425925925919</v>
      </c>
      <c r="F8" s="20" t="str">
        <f>VLOOKUP(B8,Atleti!A$2:F$900,6,FALSE)</f>
        <v>ERREPI TEAM 2005</v>
      </c>
      <c r="G8" t="str">
        <f>VLOOKUP(B8,Atleti!A$2:G$900,7,FALSE)</f>
        <v>UISP</v>
      </c>
    </row>
    <row r="9" spans="1:7" ht="12.75">
      <c r="A9" s="16">
        <v>0.4361689814814815</v>
      </c>
      <c r="B9" s="8">
        <v>8</v>
      </c>
      <c r="C9" t="str">
        <f>VLOOKUP(B9,Atleti!A$2:B$900,2,FALSE)</f>
        <v>PETRONE ROBERTO</v>
      </c>
      <c r="D9" s="8" t="str">
        <f>VLOOKUP(B9,Atleti!A$2:D$900,4,FALSE)</f>
        <v>A</v>
      </c>
      <c r="E9" s="16">
        <f>A9-VLOOKUP(D9,Categorie!A$2:D$20,4,FALSE)</f>
        <v>0.05630787037037033</v>
      </c>
      <c r="F9" s="20" t="str">
        <f>VLOOKUP(B9,Atleti!A$2:F$900,6,FALSE)</f>
        <v>GAUDENZI (FCI)</v>
      </c>
      <c r="G9" t="str">
        <f>VLOOKUP(B9,Atleti!A$2:G$900,7,FALSE)</f>
        <v>FCI</v>
      </c>
    </row>
    <row r="10" spans="1:7" ht="12.75">
      <c r="A10" s="16">
        <v>0.43651620370370375</v>
      </c>
      <c r="B10" s="8">
        <v>54</v>
      </c>
      <c r="C10" t="str">
        <f>VLOOKUP(B10,Atleti!A$2:B$900,2,FALSE)</f>
        <v>FATICHENTI LEONARDO</v>
      </c>
      <c r="D10" s="8" t="str">
        <f>VLOOKUP(B10,Atleti!A$2:D$900,4,FALSE)</f>
        <v>B</v>
      </c>
      <c r="E10" s="16">
        <f>A10-VLOOKUP(D10,Categorie!A$2:D$20,4,FALSE)</f>
        <v>0.056655092592592604</v>
      </c>
      <c r="F10" s="20" t="str">
        <f>VLOOKUP(B10,Atleti!A$2:F$900,6,FALSE)</f>
        <v>TEAM SCOTT-PASQUINI</v>
      </c>
      <c r="G10" t="str">
        <f>VLOOKUP(B10,Atleti!A$2:G$900,7,FALSE)</f>
        <v>FCI</v>
      </c>
    </row>
    <row r="11" spans="1:7" ht="12.75">
      <c r="A11" s="16">
        <v>0.4366319444444444</v>
      </c>
      <c r="B11" s="8">
        <v>62</v>
      </c>
      <c r="C11" t="str">
        <f>VLOOKUP(B11,Atleti!A$2:B$900,2,FALSE)</f>
        <v>PAPERINI GIANPIERO</v>
      </c>
      <c r="D11" s="8" t="str">
        <f>VLOOKUP(B11,Atleti!A$2:D$900,4,FALSE)</f>
        <v>C</v>
      </c>
      <c r="E11" s="16">
        <f>A11-VLOOKUP(D11,Categorie!A$2:D$20,4,FALSE)</f>
        <v>0.05677083333333327</v>
      </c>
      <c r="F11" s="20" t="str">
        <f>VLOOKUP(B11,Atleti!A$2:F$900,6,FALSE)</f>
        <v>TENTICICLISMO</v>
      </c>
      <c r="G11" t="str">
        <f>VLOOKUP(B11,Atleti!A$2:G$900,7,FALSE)</f>
        <v>AICS</v>
      </c>
    </row>
    <row r="12" spans="1:7" ht="12.75">
      <c r="A12" s="16">
        <v>0.4373263888888889</v>
      </c>
      <c r="B12" s="8">
        <v>9</v>
      </c>
      <c r="C12" t="str">
        <f>VLOOKUP(B12,Atleti!A$2:B$900,2,FALSE)</f>
        <v>BIANCONI GUIDO</v>
      </c>
      <c r="D12" s="8" t="str">
        <f>VLOOKUP(B12,Atleti!A$2:D$900,4,FALSE)</f>
        <v>B</v>
      </c>
      <c r="E12" s="16">
        <f>A12-VLOOKUP(D12,Categorie!A$2:D$20,4,FALSE)</f>
        <v>0.05746527777777777</v>
      </c>
      <c r="F12" s="20" t="str">
        <f>VLOOKUP(B12,Atleti!A$2:F$900,6,FALSE)</f>
        <v>MTB CASENTINO</v>
      </c>
      <c r="G12" t="str">
        <f>VLOOKUP(B12,Atleti!A$2:G$900,7,FALSE)</f>
        <v>UISP</v>
      </c>
    </row>
    <row r="13" spans="1:7" ht="12.75">
      <c r="A13" s="16">
        <v>0.43755787037037036</v>
      </c>
      <c r="B13" s="8">
        <v>52</v>
      </c>
      <c r="C13" t="str">
        <f>VLOOKUP(B13,Atleti!A$2:B$900,2,FALSE)</f>
        <v>NOCENTINI DANIELE</v>
      </c>
      <c r="D13" s="8" t="str">
        <f>VLOOKUP(B13,Atleti!A$2:D$900,4,FALSE)</f>
        <v>B</v>
      </c>
      <c r="E13" s="16">
        <f>A13-VLOOKUP(D13,Categorie!A$2:D$20,4,FALSE)</f>
        <v>0.05769675925925921</v>
      </c>
      <c r="F13" s="20" t="str">
        <f>VLOOKUP(B13,Atleti!A$2:F$900,6,FALSE)</f>
        <v>TEAM SCOTT-PASQUINI</v>
      </c>
      <c r="G13" t="str">
        <f>VLOOKUP(B13,Atleti!A$2:G$900,7,FALSE)</f>
        <v>FCI</v>
      </c>
    </row>
    <row r="14" spans="1:7" ht="12.75">
      <c r="A14" s="16">
        <v>0.43787037037037035</v>
      </c>
      <c r="B14" s="8">
        <v>40</v>
      </c>
      <c r="C14" t="str">
        <f>VLOOKUP(B14,Atleti!A$2:B$900,2,FALSE)</f>
        <v>CENNI ALESSANDRO</v>
      </c>
      <c r="D14" s="8" t="str">
        <f>VLOOKUP(B14,Atleti!A$2:D$900,4,FALSE)</f>
        <v>C</v>
      </c>
      <c r="E14" s="16">
        <f>A14-VLOOKUP(D14,Categorie!A$2:D$20,4,FALSE)</f>
        <v>0.058009259259259205</v>
      </c>
      <c r="F14" s="20" t="str">
        <f>VLOOKUP(B14,Atleti!A$2:F$900,6,FALSE)</f>
        <v>MTB CASENTINO</v>
      </c>
      <c r="G14" t="str">
        <f>VLOOKUP(B14,Atleti!A$2:G$900,7,FALSE)</f>
        <v>UISP</v>
      </c>
    </row>
    <row r="15" spans="1:7" ht="12.75">
      <c r="A15" s="16">
        <v>0.4381365740740741</v>
      </c>
      <c r="B15" s="8">
        <v>30</v>
      </c>
      <c r="C15" t="str">
        <f>VLOOKUP(B15,Atleti!A$2:B$900,2,FALSE)</f>
        <v>JEU SEBASTIEN ROBERT</v>
      </c>
      <c r="D15" s="8" t="str">
        <f>VLOOKUP(B15,Atleti!A$2:D$900,4,FALSE)</f>
        <v>B</v>
      </c>
      <c r="E15" s="16">
        <f>A15-VLOOKUP(D15,Categorie!A$2:D$20,4,FALSE)</f>
        <v>0.05827546296296293</v>
      </c>
      <c r="F15" s="20" t="str">
        <f>VLOOKUP(B15,Atleti!A$2:F$900,6,FALSE)</f>
        <v>TEAM SCOTT-PASQUINI</v>
      </c>
      <c r="G15" t="str">
        <f>VLOOKUP(B15,Atleti!A$2:G$900,7,FALSE)</f>
        <v>FCI</v>
      </c>
    </row>
    <row r="16" spans="1:7" ht="12.75">
      <c r="A16" s="16">
        <v>0.4381944444444445</v>
      </c>
      <c r="B16" s="8">
        <v>3</v>
      </c>
      <c r="C16" t="str">
        <f>VLOOKUP(B16,Atleti!A$2:B$900,2,FALSE)</f>
        <v>SADOTTI LUCA</v>
      </c>
      <c r="D16" s="8" t="str">
        <f>VLOOKUP(B16,Atleti!A$2:D$900,4,FALSE)</f>
        <v>D</v>
      </c>
      <c r="E16" s="16">
        <f>A16-VLOOKUP(D16,Categorie!A$2:D$20,4,FALSE)</f>
        <v>0.05833333333333335</v>
      </c>
      <c r="F16" s="20" t="str">
        <f>VLOOKUP(B16,Atleti!A$2:F$900,6,FALSE)</f>
        <v>DONKEY BIKE (FCI)</v>
      </c>
      <c r="G16" t="str">
        <f>VLOOKUP(B16,Atleti!A$2:G$900,7,FALSE)</f>
        <v>FCI</v>
      </c>
    </row>
    <row r="17" spans="1:7" ht="12.75">
      <c r="A17" s="16">
        <v>0.4387152777777778</v>
      </c>
      <c r="B17" s="8">
        <v>34</v>
      </c>
      <c r="C17" t="str">
        <f>VLOOKUP(B17,Atleti!A$2:B$900,2,FALSE)</f>
        <v>GIORGINI STEFANO</v>
      </c>
      <c r="D17" s="8" t="str">
        <f>VLOOKUP(B17,Atleti!A$2:D$900,4,FALSE)</f>
        <v>C</v>
      </c>
      <c r="E17" s="16">
        <f>A17-VLOOKUP(D17,Categorie!A$2:D$20,4,FALSE)</f>
        <v>0.05885416666666665</v>
      </c>
      <c r="F17" s="20" t="str">
        <f>VLOOKUP(B17,Atleti!A$2:F$900,6,FALSE)</f>
        <v>AVIS AIDO C. DEL LAGO</v>
      </c>
      <c r="G17" t="str">
        <f>VLOOKUP(B17,Atleti!A$2:G$900,7,FALSE)</f>
        <v>FCI</v>
      </c>
    </row>
    <row r="18" spans="1:7" ht="12.75">
      <c r="A18" s="16">
        <v>0.4391203703703704</v>
      </c>
      <c r="B18" s="8">
        <v>63</v>
      </c>
      <c r="C18" t="str">
        <f>VLOOKUP(B18,Atleti!A$2:B$900,2,FALSE)</f>
        <v>MUGNAINI LUCA</v>
      </c>
      <c r="D18" s="8" t="str">
        <f>VLOOKUP(B18,Atleti!A$2:D$900,4,FALSE)</f>
        <v>D</v>
      </c>
      <c r="E18" s="16">
        <f>A18-VLOOKUP(D18,Categorie!A$2:D$20,4,FALSE)</f>
        <v>0.059259259259259234</v>
      </c>
      <c r="F18" s="20" t="str">
        <f>VLOOKUP(B18,Atleti!A$2:F$900,6,FALSE)</f>
        <v>GAUDENZI (FCI)</v>
      </c>
      <c r="G18" t="str">
        <f>VLOOKUP(B18,Atleti!A$2:G$900,7,FALSE)</f>
        <v>FCI</v>
      </c>
    </row>
    <row r="19" spans="1:7" ht="12.75">
      <c r="A19" s="16">
        <v>0.43944444444444447</v>
      </c>
      <c r="B19" s="8">
        <v>38</v>
      </c>
      <c r="C19" t="str">
        <f>VLOOKUP(B19,Atleti!A$2:B$900,2,FALSE)</f>
        <v>LIGI NICOLA</v>
      </c>
      <c r="D19" s="8" t="str">
        <f>VLOOKUP(B19,Atleti!A$2:D$900,4,FALSE)</f>
        <v>B</v>
      </c>
      <c r="E19" s="16">
        <f>A19-VLOOKUP(D19,Categorie!A$2:D$20,4,FALSE)</f>
        <v>0.05958333333333332</v>
      </c>
      <c r="F19" s="20" t="str">
        <f>VLOOKUP(B19,Atleti!A$2:F$900,6,FALSE)</f>
        <v>GAUDENZI (FCI)</v>
      </c>
      <c r="G19" t="str">
        <f>VLOOKUP(B19,Atleti!A$2:G$900,7,FALSE)</f>
        <v>FCI</v>
      </c>
    </row>
    <row r="20" spans="1:7" ht="12.75">
      <c r="A20" s="16">
        <v>0.44045138888888885</v>
      </c>
      <c r="B20" s="8">
        <v>51</v>
      </c>
      <c r="C20" t="str">
        <f>VLOOKUP(B20,Atleti!A$2:B$900,2,FALSE)</f>
        <v>MALVISI MIRTO</v>
      </c>
      <c r="D20" s="8" t="str">
        <f>VLOOKUP(B20,Atleti!A$2:D$900,4,FALSE)</f>
        <v>C</v>
      </c>
      <c r="E20" s="16">
        <f>A20-VLOOKUP(D20,Categorie!A$2:D$20,4,FALSE)</f>
        <v>0.0605902777777777</v>
      </c>
      <c r="F20" s="20" t="str">
        <f>VLOOKUP(B20,Atleti!A$2:F$900,6,FALSE)</f>
        <v>GAUDENZI (FCI)</v>
      </c>
      <c r="G20" t="str">
        <f>VLOOKUP(B20,Atleti!A$2:G$900,7,FALSE)</f>
        <v>FCI</v>
      </c>
    </row>
    <row r="21" spans="1:7" ht="12.75">
      <c r="A21" s="16">
        <v>0.44114583333333335</v>
      </c>
      <c r="B21" s="8">
        <v>42</v>
      </c>
      <c r="C21" t="str">
        <f>VLOOKUP(B21,Atleti!A$2:B$900,2,FALSE)</f>
        <v>CARDINALI FRANCESCO</v>
      </c>
      <c r="D21" s="8" t="str">
        <f>VLOOKUP(B21,Atleti!A$2:D$900,4,FALSE)</f>
        <v>A</v>
      </c>
      <c r="E21" s="16">
        <f>A21-VLOOKUP(D21,Categorie!A$2:D$20,4,FALSE)</f>
        <v>0.0612847222222222</v>
      </c>
      <c r="F21" s="20" t="str">
        <f>VLOOKUP(B21,Atleti!A$2:F$900,6,FALSE)</f>
        <v>F.A.R.E.-TENTICICLISMO</v>
      </c>
      <c r="G21" t="str">
        <f>VLOOKUP(B21,Atleti!A$2:G$900,7,FALSE)</f>
        <v>AICS</v>
      </c>
    </row>
    <row r="22" spans="1:7" ht="12.75">
      <c r="A22" s="16">
        <v>0.4411805555555555</v>
      </c>
      <c r="B22" s="8">
        <v>46</v>
      </c>
      <c r="C22" t="str">
        <f>VLOOKUP(B22,Atleti!A$2:B$900,2,FALSE)</f>
        <v>SENSERINI GIUSEPPE</v>
      </c>
      <c r="D22" s="8" t="str">
        <f>VLOOKUP(B22,Atleti!A$2:D$900,4,FALSE)</f>
        <v>E</v>
      </c>
      <c r="E22" s="16">
        <f>A22-VLOOKUP(D22,Categorie!A$2:D$20,4,FALSE)</f>
        <v>0.06131944444444437</v>
      </c>
      <c r="F22" s="20" t="str">
        <f>VLOOKUP(B22,Atleti!A$2:F$900,6,FALSE)</f>
        <v>TEAM SCOTT-PASQUINI</v>
      </c>
      <c r="G22" t="str">
        <f>VLOOKUP(B22,Atleti!A$2:G$900,7,FALSE)</f>
        <v>FCI</v>
      </c>
    </row>
    <row r="23" spans="1:7" ht="12.75">
      <c r="A23" s="16">
        <v>0.4412962962962963</v>
      </c>
      <c r="B23" s="8">
        <v>10</v>
      </c>
      <c r="C23" t="str">
        <f>VLOOKUP(B23,Atleti!A$2:B$900,2,FALSE)</f>
        <v>FERRI ALESSANDRO</v>
      </c>
      <c r="D23" s="8" t="str">
        <f>VLOOKUP(B23,Atleti!A$2:D$900,4,FALSE)</f>
        <v>C</v>
      </c>
      <c r="E23" s="16">
        <f>A23-VLOOKUP(D23,Categorie!A$2:D$20,4,FALSE)</f>
        <v>0.06143518518518515</v>
      </c>
      <c r="F23" s="20" t="str">
        <f>VLOOKUP(B23,Atleti!A$2:F$900,6,FALSE)</f>
        <v>MTB CASENTINO</v>
      </c>
      <c r="G23" t="str">
        <f>VLOOKUP(B23,Atleti!A$2:G$900,7,FALSE)</f>
        <v>UISP</v>
      </c>
    </row>
    <row r="24" spans="1:7" ht="12.75">
      <c r="A24" s="16">
        <v>0.4415509259259259</v>
      </c>
      <c r="B24" s="8">
        <v>68</v>
      </c>
      <c r="C24" t="str">
        <f>VLOOKUP(B24,Atleti!A$2:B$900,2,FALSE)</f>
        <v>MURICCI MARCO</v>
      </c>
      <c r="D24" s="8" t="str">
        <f>VLOOKUP(B24,Atleti!A$2:D$900,4,FALSE)</f>
        <v>B</v>
      </c>
      <c r="E24" s="16">
        <f>A24-VLOOKUP(D24,Categorie!A$2:D$20,4,FALSE)</f>
        <v>0.061689814814814725</v>
      </c>
      <c r="F24" s="20" t="str">
        <f>VLOOKUP(B24,Atleti!A$2:F$900,6,FALSE)</f>
        <v>TEAM D.BIKE (AICS)</v>
      </c>
      <c r="G24" t="str">
        <f>VLOOKUP(B24,Atleti!A$2:G$900,7,FALSE)</f>
        <v>AICS</v>
      </c>
    </row>
    <row r="25" spans="1:7" ht="12.75">
      <c r="A25" s="16">
        <v>0.4421296296296296</v>
      </c>
      <c r="B25" s="8">
        <v>31</v>
      </c>
      <c r="C25" t="str">
        <f>VLOOKUP(B25,Atleti!A$2:B$900,2,FALSE)</f>
        <v>GIUSTINI PRIMO</v>
      </c>
      <c r="D25" s="8" t="str">
        <f>VLOOKUP(B25,Atleti!A$2:D$900,4,FALSE)</f>
        <v>D</v>
      </c>
      <c r="E25" s="16">
        <f>A25-VLOOKUP(D25,Categorie!A$2:D$20,4,FALSE)</f>
        <v>0.062268518518518445</v>
      </c>
      <c r="F25" s="20" t="str">
        <f>VLOOKUP(B25,Atleti!A$2:F$900,6,FALSE)</f>
        <v>TEAM D.BIKE (AICS)</v>
      </c>
      <c r="G25" t="str">
        <f>VLOOKUP(B25,Atleti!A$2:G$900,7,FALSE)</f>
        <v>AICS</v>
      </c>
    </row>
    <row r="26" spans="1:7" ht="12.75">
      <c r="A26" s="16">
        <v>0.44241898148148145</v>
      </c>
      <c r="B26" s="8">
        <v>1</v>
      </c>
      <c r="C26" t="str">
        <f>VLOOKUP(B26,Atleti!A$2:B$900,2,FALSE)</f>
        <v>BUCCIARELLI MASSIMILIANO</v>
      </c>
      <c r="D26" s="8" t="str">
        <f>VLOOKUP(B26,Atleti!A$2:D$900,4,FALSE)</f>
        <v>C</v>
      </c>
      <c r="E26" s="16">
        <f>A26-VLOOKUP(D26,Categorie!A$2:D$20,4,FALSE)</f>
        <v>0.0625578703703703</v>
      </c>
      <c r="F26" s="20" t="str">
        <f>VLOOKUP(B26,Atleti!A$2:F$900,6,FALSE)</f>
        <v>F.A.R.E.-TENTICICLISMO</v>
      </c>
      <c r="G26" t="str">
        <f>VLOOKUP(B26,Atleti!A$2:G$900,7,FALSE)</f>
        <v>AICS</v>
      </c>
    </row>
    <row r="27" spans="1:7" ht="12.75">
      <c r="A27" s="16">
        <v>0.4426851851851852</v>
      </c>
      <c r="B27" s="8">
        <v>60</v>
      </c>
      <c r="C27" t="str">
        <f>VLOOKUP(B27,Atleti!A$2:B$900,2,FALSE)</f>
        <v>PANICHI FABIO</v>
      </c>
      <c r="D27" s="8" t="str">
        <f>VLOOKUP(B27,Atleti!A$2:D$900,4,FALSE)</f>
        <v>C</v>
      </c>
      <c r="E27" s="16">
        <f>A27-VLOOKUP(D27,Categorie!A$2:D$20,4,FALSE)</f>
        <v>0.06282407407407403</v>
      </c>
      <c r="F27" s="20" t="str">
        <f>VLOOKUP(B27,Atleti!A$2:F$900,6,FALSE)</f>
        <v>TEAM D.BIKE (FCI)</v>
      </c>
      <c r="G27" t="str">
        <f>VLOOKUP(B27,Atleti!A$2:G$900,7,FALSE)</f>
        <v>FCI</v>
      </c>
    </row>
    <row r="28" spans="1:7" ht="12.75">
      <c r="A28" s="16">
        <v>0.4436574074074074</v>
      </c>
      <c r="B28" s="8">
        <v>17</v>
      </c>
      <c r="C28" t="str">
        <f>VLOOKUP(B28,Atleti!A$2:B$900,2,FALSE)</f>
        <v>BARTOLOZZI MARCELLO</v>
      </c>
      <c r="D28" s="8" t="str">
        <f>VLOOKUP(B28,Atleti!A$2:D$900,4,FALSE)</f>
        <v>E</v>
      </c>
      <c r="E28" s="16">
        <f>A28-VLOOKUP(D28,Categorie!A$2:D$20,4,FALSE)</f>
        <v>0.06379629629629624</v>
      </c>
      <c r="F28" s="20" t="str">
        <f>VLOOKUP(B28,Atleti!A$2:F$900,6,FALSE)</f>
        <v>DONKEY BIKE (FCI)</v>
      </c>
      <c r="G28" t="str">
        <f>VLOOKUP(B28,Atleti!A$2:G$900,7,FALSE)</f>
        <v>FCI</v>
      </c>
    </row>
    <row r="29" spans="1:7" ht="12.75">
      <c r="A29" s="16">
        <v>0.4439814814814815</v>
      </c>
      <c r="B29" s="8">
        <v>19</v>
      </c>
      <c r="C29" t="str">
        <f>VLOOKUP(B29,Atleti!A$2:B$900,2,FALSE)</f>
        <v>LAERA PAOLO</v>
      </c>
      <c r="D29" s="8" t="str">
        <f>VLOOKUP(B29,Atleti!A$2:D$900,4,FALSE)</f>
        <v>D</v>
      </c>
      <c r="E29" s="16">
        <f>A29-VLOOKUP(D29,Categorie!A$2:D$20,4,FALSE)</f>
        <v>0.06412037037037033</v>
      </c>
      <c r="F29" s="20" t="str">
        <f>VLOOKUP(B29,Atleti!A$2:F$900,6,FALSE)</f>
        <v>CICLI TESTI (FCI)</v>
      </c>
      <c r="G29" t="str">
        <f>VLOOKUP(B29,Atleti!A$2:G$900,7,FALSE)</f>
        <v>FCI</v>
      </c>
    </row>
    <row r="30" spans="1:7" ht="12.75">
      <c r="A30" s="16">
        <v>0.44427083333333334</v>
      </c>
      <c r="B30" s="8">
        <v>37</v>
      </c>
      <c r="C30" t="str">
        <f>VLOOKUP(B30,Atleti!A$2:B$900,2,FALSE)</f>
        <v>GRAZZINI ALESSANDRO</v>
      </c>
      <c r="D30" s="8" t="str">
        <f>VLOOKUP(B30,Atleti!A$2:D$900,4,FALSE)</f>
        <v>C</v>
      </c>
      <c r="E30" s="16">
        <f>A30-VLOOKUP(D30,Categorie!A$2:D$20,4,FALSE)</f>
        <v>0.06440972222222219</v>
      </c>
      <c r="F30" s="20" t="str">
        <f>VLOOKUP(B30,Atleti!A$2:F$900,6,FALSE)</f>
        <v>GAUDENZI (AICS)</v>
      </c>
      <c r="G30" t="str">
        <f>VLOOKUP(B30,Atleti!A$2:G$900,7,FALSE)</f>
        <v>AICS</v>
      </c>
    </row>
    <row r="31" spans="1:7" ht="12.75">
      <c r="A31" s="16">
        <v>0.44537037037037036</v>
      </c>
      <c r="B31" s="8">
        <v>45</v>
      </c>
      <c r="C31" t="str">
        <f>VLOOKUP(B31,Atleti!A$2:B$900,2,FALSE)</f>
        <v>BARTOLINI DAVIDE</v>
      </c>
      <c r="D31" s="8" t="str">
        <f>VLOOKUP(B31,Atleti!A$2:D$900,4,FALSE)</f>
        <v>A</v>
      </c>
      <c r="E31" s="16">
        <f>A31-VLOOKUP(D31,Categorie!A$2:D$20,4,FALSE)</f>
        <v>0.06550925925925921</v>
      </c>
      <c r="F31" s="20" t="str">
        <f>VLOOKUP(B31,Atleti!A$2:F$900,6,FALSE)</f>
        <v>F.A.R.E.-TENTICICLISMO</v>
      </c>
      <c r="G31" t="str">
        <f>VLOOKUP(B31,Atleti!A$2:G$900,7,FALSE)</f>
        <v>AICS</v>
      </c>
    </row>
    <row r="32" spans="1:7" ht="12.75">
      <c r="A32" s="16">
        <v>0.4458333333333333</v>
      </c>
      <c r="B32" s="8">
        <v>66</v>
      </c>
      <c r="C32" t="str">
        <f>VLOOKUP(B32,Atleti!A$2:B$900,2,FALSE)</f>
        <v>VALLIN ENRICO</v>
      </c>
      <c r="D32" s="8" t="str">
        <f>VLOOKUP(B32,Atleti!A$2:D$900,4,FALSE)</f>
        <v>C</v>
      </c>
      <c r="E32" s="16">
        <f>A32-VLOOKUP(D32,Categorie!A$2:D$20,4,FALSE)</f>
        <v>0.06597222222222215</v>
      </c>
      <c r="F32" s="20" t="str">
        <f>VLOOKUP(B32,Atleti!A$2:F$900,6,FALSE)</f>
        <v>TEAM D.BIKE (AICS)</v>
      </c>
      <c r="G32" t="str">
        <f>VLOOKUP(B32,Atleti!A$2:G$900,7,FALSE)</f>
        <v>AICS</v>
      </c>
    </row>
    <row r="33" spans="1:7" ht="12.75">
      <c r="A33" s="16">
        <v>0.4459490740740741</v>
      </c>
      <c r="B33" s="8">
        <v>64</v>
      </c>
      <c r="C33" t="str">
        <f>VLOOKUP(B33,Atleti!A$2:B$900,2,FALSE)</f>
        <v>VALENTINI MARCO</v>
      </c>
      <c r="D33" s="8" t="str">
        <f>VLOOKUP(B33,Atleti!A$2:D$900,4,FALSE)</f>
        <v>E</v>
      </c>
      <c r="E33" s="16">
        <f>A33-VLOOKUP(D33,Categorie!A$2:D$20,4,FALSE)</f>
        <v>0.06608796296296293</v>
      </c>
      <c r="F33" s="20" t="str">
        <f>VLOOKUP(B33,Atleti!A$2:F$900,6,FALSE)</f>
        <v>TEAM D.BIKE (FCI)</v>
      </c>
      <c r="G33" t="str">
        <f>VLOOKUP(B33,Atleti!A$2:G$900,7,FALSE)</f>
        <v>FCI</v>
      </c>
    </row>
    <row r="34" spans="1:7" ht="12.75">
      <c r="A34" s="16">
        <v>0.4463888888888889</v>
      </c>
      <c r="B34" s="8">
        <v>29</v>
      </c>
      <c r="C34" t="str">
        <f>VLOOKUP(B34,Atleti!A$2:B$900,2,FALSE)</f>
        <v>BREZZI SERGIO</v>
      </c>
      <c r="D34" s="8" t="str">
        <f>VLOOKUP(B34,Atleti!A$2:D$900,4,FALSE)</f>
        <v>E</v>
      </c>
      <c r="E34" s="16">
        <f>A34-VLOOKUP(D34,Categorie!A$2:D$20,4,FALSE)</f>
        <v>0.06652777777777774</v>
      </c>
      <c r="F34" s="20" t="str">
        <f>VLOOKUP(B34,Atleti!A$2:F$900,6,FALSE)</f>
        <v>AVIS PRATOVECCHIO</v>
      </c>
      <c r="G34" t="str">
        <f>VLOOKUP(B34,Atleti!A$2:G$900,7,FALSE)</f>
        <v>UISP</v>
      </c>
    </row>
    <row r="35" spans="1:7" ht="12.75">
      <c r="A35" s="16">
        <v>0.446412037037037</v>
      </c>
      <c r="B35" s="8">
        <v>65</v>
      </c>
      <c r="C35" t="str">
        <f>VLOOKUP(B35,Atleti!A$2:B$900,2,FALSE)</f>
        <v>NANNICINI MARCO</v>
      </c>
      <c r="D35" s="8" t="str">
        <f>VLOOKUP(B35,Atleti!A$2:D$900,4,FALSE)</f>
        <v>B</v>
      </c>
      <c r="E35" s="16">
        <f>A35-VLOOKUP(D35,Categorie!A$2:D$20,4,FALSE)</f>
        <v>0.06655092592592587</v>
      </c>
      <c r="F35" s="20" t="str">
        <f>VLOOKUP(B35,Atleti!A$2:F$900,6,FALSE)</f>
        <v>TEAM D.BIKE (AICS)</v>
      </c>
      <c r="G35" t="str">
        <f>VLOOKUP(B35,Atleti!A$2:G$900,7,FALSE)</f>
        <v>AICS</v>
      </c>
    </row>
    <row r="36" spans="1:7" ht="12.75">
      <c r="A36" s="16">
        <v>0.4465277777777778</v>
      </c>
      <c r="B36" s="8">
        <v>55</v>
      </c>
      <c r="C36" t="str">
        <f>VLOOKUP(B36,Atleti!A$2:B$900,2,FALSE)</f>
        <v>FALCIONI PAOLO</v>
      </c>
      <c r="D36" s="8" t="str">
        <f>VLOOKUP(B36,Atleti!A$2:D$900,4,FALSE)</f>
        <v>C</v>
      </c>
      <c r="E36" s="16">
        <f>A36-VLOOKUP(D36,Categorie!A$2:D$20,4,FALSE)</f>
        <v>0.06666666666666665</v>
      </c>
      <c r="F36" s="20" t="str">
        <f>VLOOKUP(B36,Atleti!A$2:F$900,6,FALSE)</f>
        <v>GAUDENZI (FCI)</v>
      </c>
      <c r="G36" t="str">
        <f>VLOOKUP(B36,Atleti!A$2:G$900,7,FALSE)</f>
        <v>FCI</v>
      </c>
    </row>
    <row r="37" spans="1:7" ht="12.75">
      <c r="A37" s="16">
        <v>0.446875</v>
      </c>
      <c r="B37" s="8">
        <v>48</v>
      </c>
      <c r="C37" t="str">
        <f>VLOOKUP(B37,Atleti!A$2:B$900,2,FALSE)</f>
        <v>BIANCHI FABIO</v>
      </c>
      <c r="D37" s="8" t="str">
        <f>VLOOKUP(B37,Atleti!A$2:D$900,4,FALSE)</f>
        <v>B</v>
      </c>
      <c r="E37" s="16">
        <f>A37-VLOOKUP(D37,Categorie!A$2:D$20,4,FALSE)</f>
        <v>0.06701388888888887</v>
      </c>
      <c r="F37" s="20" t="str">
        <f>VLOOKUP(B37,Atleti!A$2:F$900,6,FALSE)</f>
        <v>CICLO CLUB QUOTA MILLE</v>
      </c>
      <c r="G37" t="str">
        <f>VLOOKUP(B37,Atleti!A$2:G$900,7,FALSE)</f>
        <v>UISP</v>
      </c>
    </row>
    <row r="38" spans="1:7" ht="12.75">
      <c r="A38" s="16">
        <v>0.44751157407407405</v>
      </c>
      <c r="B38" s="8">
        <v>41</v>
      </c>
      <c r="C38" t="str">
        <f>VLOOKUP(B38,Atleti!A$2:B$900,2,FALSE)</f>
        <v>GIACCHERINI PAOLO</v>
      </c>
      <c r="D38" s="8" t="str">
        <f>VLOOKUP(B38,Atleti!A$2:D$900,4,FALSE)</f>
        <v>C</v>
      </c>
      <c r="E38" s="16">
        <f>A38-VLOOKUP(D38,Categorie!A$2:D$20,4,FALSE)</f>
        <v>0.0676504629629629</v>
      </c>
      <c r="F38" s="20" t="str">
        <f>VLOOKUP(B38,Atleti!A$2:F$900,6,FALSE)</f>
        <v>VALENTINI (ENDAS)</v>
      </c>
      <c r="G38" t="str">
        <f>VLOOKUP(B38,Atleti!A$2:G$900,7,FALSE)</f>
        <v>ENDAS</v>
      </c>
    </row>
    <row r="39" spans="1:7" ht="12.75">
      <c r="A39" s="16">
        <v>0.4478009259259259</v>
      </c>
      <c r="B39" s="8">
        <v>36</v>
      </c>
      <c r="C39" t="str">
        <f>VLOOKUP(B39,Atleti!A$2:B$900,2,FALSE)</f>
        <v>SENESI STEFANO</v>
      </c>
      <c r="D39" s="8" t="str">
        <f>VLOOKUP(B39,Atleti!A$2:D$900,4,FALSE)</f>
        <v>D</v>
      </c>
      <c r="E39" s="16">
        <f>A39-VLOOKUP(D39,Categorie!A$2:D$20,4,FALSE)</f>
        <v>0.06793981481481476</v>
      </c>
      <c r="F39" s="20" t="str">
        <f>VLOOKUP(B39,Atleti!A$2:F$900,6,FALSE)</f>
        <v>GAUDENZI (FCI)</v>
      </c>
      <c r="G39" t="str">
        <f>VLOOKUP(B39,Atleti!A$2:G$900,7,FALSE)</f>
        <v>FCI</v>
      </c>
    </row>
    <row r="40" spans="1:7" ht="12.75">
      <c r="A40" s="16">
        <v>0.44809027777777777</v>
      </c>
      <c r="B40" s="8">
        <v>12</v>
      </c>
      <c r="C40" t="str">
        <f>VLOOKUP(B40,Atleti!A$2:B$900,2,FALSE)</f>
        <v>MARCELLI FAUSTO</v>
      </c>
      <c r="D40" s="8" t="str">
        <f>VLOOKUP(B40,Atleti!A$2:D$900,4,FALSE)</f>
        <v>D</v>
      </c>
      <c r="E40" s="16">
        <f>A40-VLOOKUP(D40,Categorie!A$2:D$20,4,FALSE)</f>
        <v>0.06822916666666662</v>
      </c>
      <c r="F40" s="20" t="str">
        <f>VLOOKUP(B40,Atleti!A$2:F$900,6,FALSE)</f>
        <v>TEAM D.BIKE (FCI)</v>
      </c>
      <c r="G40" t="str">
        <f>VLOOKUP(B40,Atleti!A$2:G$900,7,FALSE)</f>
        <v>FCI</v>
      </c>
    </row>
    <row r="41" spans="1:7" ht="12.75">
      <c r="A41" s="16">
        <v>0.44809027777777777</v>
      </c>
      <c r="B41" s="8">
        <v>28</v>
      </c>
      <c r="C41" t="str">
        <f>VLOOKUP(B41,Atleti!A$2:B$900,2,FALSE)</f>
        <v>FRAGAI GIANLUCA</v>
      </c>
      <c r="D41" s="8" t="str">
        <f>VLOOKUP(B41,Atleti!A$2:D$900,4,FALSE)</f>
        <v>C</v>
      </c>
      <c r="E41" s="16">
        <f>A41-VLOOKUP(D41,Categorie!A$2:D$20,4,FALSE)</f>
        <v>0.06822916666666662</v>
      </c>
      <c r="F41" s="20" t="str">
        <f>VLOOKUP(B41,Atleti!A$2:F$900,6,FALSE)</f>
        <v>TERONTOLA</v>
      </c>
      <c r="G41" t="str">
        <f>VLOOKUP(B41,Atleti!A$2:G$900,7,FALSE)</f>
        <v>UISP</v>
      </c>
    </row>
    <row r="42" spans="1:7" ht="12.75">
      <c r="A42" s="16">
        <v>0.45</v>
      </c>
      <c r="B42" s="8">
        <v>49</v>
      </c>
      <c r="C42" t="str">
        <f>VLOOKUP(B42,Atleti!A$2:B$900,2,FALSE)</f>
        <v>GIANNINI GIANPIERO</v>
      </c>
      <c r="D42" s="8" t="str">
        <f>VLOOKUP(B42,Atleti!A$2:D$900,4,FALSE)</f>
        <v>D</v>
      </c>
      <c r="E42" s="16">
        <f>A42-VLOOKUP(D42,Categorie!A$2:D$20,4,FALSE)</f>
        <v>0.07013888888888886</v>
      </c>
      <c r="F42" s="20" t="str">
        <f>VLOOKUP(B42,Atleti!A$2:F$900,6,FALSE)</f>
        <v>MTB CASENTINO</v>
      </c>
      <c r="G42" t="str">
        <f>VLOOKUP(B42,Atleti!A$2:G$900,7,FALSE)</f>
        <v>UISP</v>
      </c>
    </row>
    <row r="43" spans="1:7" ht="12.75">
      <c r="A43" s="16">
        <v>0.45</v>
      </c>
      <c r="B43" s="8">
        <v>2</v>
      </c>
      <c r="C43" t="str">
        <f>VLOOKUP(B43,Atleti!A$2:B$900,2,FALSE)</f>
        <v>BUCCIARELLI ANDREA</v>
      </c>
      <c r="D43" s="8" t="str">
        <f>VLOOKUP(B43,Atleti!A$2:D$900,4,FALSE)</f>
        <v>B</v>
      </c>
      <c r="E43" s="16">
        <f>A43-VLOOKUP(D43,Categorie!A$2:D$20,4,FALSE)</f>
        <v>0.07013888888888886</v>
      </c>
      <c r="F43" s="20" t="str">
        <f>VLOOKUP(B43,Atleti!A$2:F$900,6,FALSE)</f>
        <v>F.A.R.E.-TENTICICLISMO</v>
      </c>
      <c r="G43" t="str">
        <f>VLOOKUP(B43,Atleti!A$2:G$900,7,FALSE)</f>
        <v>AICS</v>
      </c>
    </row>
    <row r="44" spans="1:7" ht="12.75">
      <c r="A44" s="16">
        <v>0.45</v>
      </c>
      <c r="B44" s="8">
        <v>650</v>
      </c>
      <c r="C44" t="str">
        <f>VLOOKUP(B44,Atleti!A$2:B$900,2,FALSE)</f>
        <v>CECCOLINI ALESSANDRO</v>
      </c>
      <c r="D44" s="8" t="str">
        <f>VLOOKUP(B44,Atleti!A$2:D$900,4,FALSE)</f>
        <v>Giov.</v>
      </c>
      <c r="E44" s="16">
        <f>A44-VLOOKUP(D44,Categorie!A$2:D$20,4,FALSE)</f>
        <v>0.07013888888888886</v>
      </c>
      <c r="F44" s="20" t="str">
        <f>VLOOKUP(B44,Atleti!A$2:F$900,6,FALSE)</f>
        <v>MTB CASENTINO</v>
      </c>
      <c r="G44" t="str">
        <f>VLOOKUP(B44,Atleti!A$2:G$900,7,FALSE)</f>
        <v>UISP</v>
      </c>
    </row>
    <row r="45" spans="1:7" ht="12.75">
      <c r="A45" s="16">
        <v>0.45</v>
      </c>
      <c r="B45" s="8">
        <v>646</v>
      </c>
      <c r="C45" t="str">
        <f>VLOOKUP(B45,Atleti!A$2:B$900,2,FALSE)</f>
        <v>DE SIMONE FEDERICO</v>
      </c>
      <c r="D45" s="8" t="str">
        <f>VLOOKUP(B45,Atleti!A$2:D$900,4,FALSE)</f>
        <v>Giov.</v>
      </c>
      <c r="E45" s="16">
        <f>A45-VLOOKUP(D45,Categorie!A$2:D$20,4,FALSE)</f>
        <v>0.07013888888888886</v>
      </c>
      <c r="F45" s="20" t="str">
        <f>VLOOKUP(B45,Atleti!A$2:F$900,6,FALSE)</f>
        <v>DLF CHIUSI</v>
      </c>
      <c r="G45" t="str">
        <f>VLOOKUP(B45,Atleti!A$2:G$900,7,FALSE)</f>
        <v>UISP</v>
      </c>
    </row>
    <row r="46" spans="1:7" ht="12.75">
      <c r="A46" s="16">
        <v>0.45</v>
      </c>
      <c r="B46" s="8">
        <v>649</v>
      </c>
      <c r="C46" t="str">
        <f>VLOOKUP(B46,Atleti!A$2:B$900,2,FALSE)</f>
        <v>RISCAIO GIANFRANCO</v>
      </c>
      <c r="D46" s="8" t="str">
        <f>VLOOKUP(B46,Atleti!A$2:D$900,4,FALSE)</f>
        <v>S.E</v>
      </c>
      <c r="E46" s="16">
        <f>A46-VLOOKUP(D46,Categorie!A$2:D$20,4,FALSE)</f>
        <v>0.07013888888888886</v>
      </c>
      <c r="F46" s="20" t="str">
        <f>VLOOKUP(B46,Atleti!A$2:F$900,6,FALSE)</f>
        <v>VALENTINI (FCI)</v>
      </c>
      <c r="G46" t="str">
        <f>VLOOKUP(B46,Atleti!A$2:G$900,7,FALSE)</f>
        <v>FCI</v>
      </c>
    </row>
    <row r="47" spans="1:7" ht="12.75">
      <c r="A47" s="16">
        <v>0.45</v>
      </c>
      <c r="B47" s="8">
        <v>643</v>
      </c>
      <c r="C47" t="str">
        <f>VLOOKUP(B47,Atleti!A$2:B$900,2,FALSE)</f>
        <v>BOTTI SIMONE</v>
      </c>
      <c r="D47" s="8" t="str">
        <f>VLOOKUP(B47,Atleti!A$2:D$900,4,FALSE)</f>
        <v>Giov.</v>
      </c>
      <c r="E47" s="16">
        <f>A47-VLOOKUP(D47,Categorie!A$2:D$20,4,FALSE)</f>
        <v>0.07013888888888886</v>
      </c>
      <c r="F47" s="20" t="str">
        <f>VLOOKUP(B47,Atleti!A$2:F$900,6,FALSE)</f>
        <v>TEAM D.BIKE (AICS)</v>
      </c>
      <c r="G47" t="str">
        <f>VLOOKUP(B47,Atleti!A$2:G$900,7,FALSE)</f>
        <v>AICS</v>
      </c>
    </row>
    <row r="48" spans="1:7" ht="12.75">
      <c r="A48" s="16">
        <v>0.45</v>
      </c>
      <c r="B48" s="8">
        <v>644</v>
      </c>
      <c r="C48" t="str">
        <f>VLOOKUP(B48,Atleti!A$2:B$900,2,FALSE)</f>
        <v>VOSSE MONIKA</v>
      </c>
      <c r="D48" s="8" t="str">
        <f>VLOOKUP(B48,Atleti!A$2:D$900,4,FALSE)</f>
        <v>Z</v>
      </c>
      <c r="E48" s="16">
        <f>A48-VLOOKUP(D48,Categorie!A$2:D$20,4,FALSE)</f>
        <v>0.07013888888888886</v>
      </c>
      <c r="F48" s="20" t="str">
        <f>VLOOKUP(B48,Atleti!A$2:F$900,6,FALSE)</f>
        <v>PASQUINI (AICS)</v>
      </c>
      <c r="G48" t="str">
        <f>VLOOKUP(B48,Atleti!A$2:G$900,7,FALSE)</f>
        <v>AICS</v>
      </c>
    </row>
    <row r="49" spans="1:7" ht="12.75">
      <c r="A49" s="16">
        <v>0.45</v>
      </c>
      <c r="B49" s="8">
        <v>647</v>
      </c>
      <c r="C49" t="str">
        <f>VLOOKUP(B49,Atleti!A$2:B$900,2,FALSE)</f>
        <v>CRESTI ROBERTA</v>
      </c>
      <c r="D49" s="8" t="str">
        <f>VLOOKUP(B49,Atleti!A$2:D$900,4,FALSE)</f>
        <v>Z</v>
      </c>
      <c r="E49" s="16">
        <f>A49-VLOOKUP(D49,Categorie!A$2:D$20,4,FALSE)</f>
        <v>0.07013888888888886</v>
      </c>
      <c r="F49" s="20" t="str">
        <f>VLOOKUP(B49,Atleti!A$2:F$900,6,FALSE)</f>
        <v>DONKEY BIKE (FCI)</v>
      </c>
      <c r="G49" t="str">
        <f>VLOOKUP(B49,Atleti!A$2:G$900,7,FALSE)</f>
        <v>FCI</v>
      </c>
    </row>
    <row r="50" spans="1:7" ht="12.75">
      <c r="A50" s="16">
        <v>0.45</v>
      </c>
      <c r="B50" s="8">
        <v>645</v>
      </c>
      <c r="C50" t="str">
        <f>VLOOKUP(B50,Atleti!A$2:B$900,2,FALSE)</f>
        <v>CAPPELLI MARIO</v>
      </c>
      <c r="D50" s="8" t="str">
        <f>VLOOKUP(B50,Atleti!A$2:D$900,4,FALSE)</f>
        <v>S.E</v>
      </c>
      <c r="E50" s="16">
        <f>A50-VLOOKUP(D50,Categorie!A$2:D$20,4,FALSE)</f>
        <v>0.07013888888888886</v>
      </c>
      <c r="F50" s="20" t="str">
        <f>VLOOKUP(B50,Atleti!A$2:F$900,6,FALSE)</f>
        <v>ORSO ON BIKE (FCI)</v>
      </c>
      <c r="G50" t="str">
        <f>VLOOKUP(B50,Atleti!A$2:G$900,7,FALSE)</f>
        <v>FCI</v>
      </c>
    </row>
    <row r="51" spans="1:7" ht="12.75">
      <c r="A51" s="16">
        <v>0.45</v>
      </c>
      <c r="B51" s="8">
        <v>44</v>
      </c>
      <c r="C51" t="str">
        <f>VLOOKUP(B51,Atleti!A$2:B$900,2,FALSE)</f>
        <v>MANNINI GIANNI</v>
      </c>
      <c r="D51" s="8" t="str">
        <f>VLOOKUP(B51,Atleti!A$2:D$900,4,FALSE)</f>
        <v>A</v>
      </c>
      <c r="E51" s="16">
        <f>A51-VLOOKUP(D51,Categorie!A$2:D$20,4,FALSE)</f>
        <v>0.07013888888888886</v>
      </c>
      <c r="F51" s="20" t="str">
        <f>VLOOKUP(B51,Atleti!A$2:F$900,6,FALSE)</f>
        <v>CICLO SAVINESE</v>
      </c>
      <c r="G51" t="str">
        <f>VLOOKUP(B51,Atleti!A$2:G$900,7,FALSE)</f>
        <v>AICS</v>
      </c>
    </row>
    <row r="52" spans="1:7" ht="12.75">
      <c r="A52" s="16">
        <v>0.45</v>
      </c>
      <c r="B52" s="8">
        <v>50</v>
      </c>
      <c r="C52" t="str">
        <f>VLOOKUP(B52,Atleti!A$2:B$900,2,FALSE)</f>
        <v>SCARPELLI GRAZIANO</v>
      </c>
      <c r="D52" s="8" t="str">
        <f>VLOOKUP(B52,Atleti!A$2:D$900,4,FALSE)</f>
        <v>E</v>
      </c>
      <c r="E52" s="16">
        <f>A52-VLOOKUP(D52,Categorie!A$2:D$20,4,FALSE)</f>
        <v>0.07013888888888886</v>
      </c>
      <c r="F52" s="20" t="str">
        <f>VLOOKUP(B52,Atleti!A$2:F$900,6,FALSE)</f>
        <v>PASQUINI (AICS)</v>
      </c>
      <c r="G52" t="str">
        <f>VLOOKUP(B52,Atleti!A$2:G$900,7,FALSE)</f>
        <v>AICS</v>
      </c>
    </row>
    <row r="53" spans="1:7" ht="12.75">
      <c r="A53" s="16">
        <v>0.45</v>
      </c>
      <c r="B53" s="8">
        <v>6</v>
      </c>
      <c r="C53" t="str">
        <f>VLOOKUP(B53,Atleti!A$2:B$900,2,FALSE)</f>
        <v>BARIELLI LUCA</v>
      </c>
      <c r="D53" s="8" t="str">
        <f>VLOOKUP(B53,Atleti!A$2:D$900,4,FALSE)</f>
        <v>A</v>
      </c>
      <c r="E53" s="16">
        <f>A53-VLOOKUP(D53,Categorie!A$2:D$20,4,FALSE)</f>
        <v>0.07013888888888886</v>
      </c>
      <c r="F53" s="20" t="str">
        <f>VLOOKUP(B53,Atleti!A$2:F$900,6,FALSE)</f>
        <v>GAUDENZI (FCI)</v>
      </c>
      <c r="G53" t="str">
        <f>VLOOKUP(B53,Atleti!A$2:G$900,7,FALSE)</f>
        <v>FCI</v>
      </c>
    </row>
    <row r="54" spans="1:7" ht="12.75">
      <c r="A54" s="16">
        <v>0.45</v>
      </c>
      <c r="B54" s="8">
        <v>23</v>
      </c>
      <c r="C54" t="str">
        <f>VLOOKUP(B54,Atleti!A$2:B$900,2,FALSE)</f>
        <v>GAVAGNI REMO</v>
      </c>
      <c r="D54" s="8" t="str">
        <f>VLOOKUP(B54,Atleti!A$2:D$900,4,FALSE)</f>
        <v>D</v>
      </c>
      <c r="E54" s="16">
        <f>A54-VLOOKUP(D54,Categorie!A$2:D$20,4,FALSE)</f>
        <v>0.07013888888888886</v>
      </c>
      <c r="F54" s="20" t="str">
        <f>VLOOKUP(B54,Atleti!A$2:F$900,6,FALSE)</f>
        <v>IL CAVALLINO</v>
      </c>
      <c r="G54" t="str">
        <f>VLOOKUP(B54,Atleti!A$2:G$900,7,FALSE)</f>
        <v>UISP</v>
      </c>
    </row>
    <row r="55" spans="1:7" ht="12.75">
      <c r="A55" s="16">
        <v>0.45</v>
      </c>
      <c r="B55" s="8">
        <v>57</v>
      </c>
      <c r="C55" t="str">
        <f>VLOOKUP(B55,Atleti!A$2:B$900,2,FALSE)</f>
        <v>BARBAGLI MASSIMO</v>
      </c>
      <c r="D55" s="8" t="str">
        <f>VLOOKUP(B55,Atleti!A$2:D$900,4,FALSE)</f>
        <v>D</v>
      </c>
      <c r="E55" s="16">
        <f>A55-VLOOKUP(D55,Categorie!A$2:D$20,4,FALSE)</f>
        <v>0.07013888888888886</v>
      </c>
      <c r="F55" s="20" t="str">
        <f>VLOOKUP(B55,Atleti!A$2:F$900,6,FALSE)</f>
        <v>IL CAVALLINO</v>
      </c>
      <c r="G55" t="str">
        <f>VLOOKUP(B55,Atleti!A$2:G$900,7,FALSE)</f>
        <v>UISP</v>
      </c>
    </row>
    <row r="56" spans="1:7" ht="12.75">
      <c r="A56" s="16">
        <v>0.45</v>
      </c>
      <c r="B56" s="8">
        <v>24</v>
      </c>
      <c r="C56" t="str">
        <f>VLOOKUP(B56,Atleti!A$2:B$900,2,FALSE)</f>
        <v>GALLORINI ANDREA</v>
      </c>
      <c r="D56" s="8" t="str">
        <f>VLOOKUP(B56,Atleti!A$2:D$900,4,FALSE)</f>
        <v>C</v>
      </c>
      <c r="E56" s="16">
        <f>A56-VLOOKUP(D56,Categorie!A$2:D$20,4,FALSE)</f>
        <v>0.07013888888888886</v>
      </c>
      <c r="F56" s="20" t="str">
        <f>VLOOKUP(B56,Atleti!A$2:F$900,6,FALSE)</f>
        <v>IL CAVALLINO</v>
      </c>
      <c r="G56" t="str">
        <f>VLOOKUP(B56,Atleti!A$2:G$900,7,FALSE)</f>
        <v>UISP</v>
      </c>
    </row>
    <row r="57" spans="1:7" ht="12.75">
      <c r="A57" s="16">
        <v>0.45</v>
      </c>
      <c r="B57" s="8">
        <v>18</v>
      </c>
      <c r="C57" t="str">
        <f>VLOOKUP(B57,Atleti!A$2:B$900,2,FALSE)</f>
        <v>SABATINI MAURIZIO</v>
      </c>
      <c r="D57" s="8" t="str">
        <f>VLOOKUP(B57,Atleti!A$2:D$900,4,FALSE)</f>
        <v>D</v>
      </c>
      <c r="E57" s="16">
        <f>A57-VLOOKUP(D57,Categorie!A$2:D$20,4,FALSE)</f>
        <v>0.07013888888888886</v>
      </c>
      <c r="F57" s="20" t="str">
        <f>VLOOKUP(B57,Atleti!A$2:F$900,6,FALSE)</f>
        <v>TEAM D.BIKE (FCI)</v>
      </c>
      <c r="G57" t="str">
        <f>VLOOKUP(B57,Atleti!A$2:G$900,7,FALSE)</f>
        <v>FCI</v>
      </c>
    </row>
    <row r="58" spans="1:7" ht="12.75">
      <c r="A58" s="16">
        <v>0.45</v>
      </c>
      <c r="B58" s="8">
        <v>43</v>
      </c>
      <c r="C58" t="str">
        <f>VLOOKUP(B58,Atleti!A$2:B$900,2,FALSE)</f>
        <v>CARDINALI FRANCO</v>
      </c>
      <c r="D58" s="8" t="str">
        <f>VLOOKUP(B58,Atleti!A$2:D$900,4,FALSE)</f>
        <v>D</v>
      </c>
      <c r="E58" s="16">
        <f>A58-VLOOKUP(D58,Categorie!A$2:D$20,4,FALSE)</f>
        <v>0.07013888888888886</v>
      </c>
      <c r="F58" s="20" t="str">
        <f>VLOOKUP(B58,Atleti!A$2:F$900,6,FALSE)</f>
        <v>F.A.R.E.-TENTICICLISMO</v>
      </c>
      <c r="G58" t="str">
        <f>VLOOKUP(B58,Atleti!A$2:G$900,7,FALSE)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59"/>
  <sheetViews>
    <sheetView workbookViewId="0" topLeftCell="A1">
      <pane ySplit="2" topLeftCell="BM3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7.28125" style="22" bestFit="1" customWidth="1"/>
    <col min="6" max="6" width="5.140625" style="8" bestFit="1" customWidth="1"/>
    <col min="7" max="7" width="25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44" t="s">
        <v>14</v>
      </c>
      <c r="B1" s="44"/>
      <c r="C1" s="13"/>
      <c r="D1" s="13"/>
      <c r="E1" s="21"/>
      <c r="F1" s="13"/>
      <c r="G1" s="21"/>
      <c r="H1" s="13"/>
      <c r="I1" s="27" t="s">
        <v>42</v>
      </c>
      <c r="J1" s="45" t="s">
        <v>0</v>
      </c>
      <c r="K1" s="45"/>
      <c r="L1" s="24" t="s">
        <v>15</v>
      </c>
    </row>
    <row r="2" spans="1:12" ht="12.75">
      <c r="A2" s="7" t="s">
        <v>6</v>
      </c>
      <c r="B2" s="7" t="s">
        <v>70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32</v>
      </c>
      <c r="E3" s="22" t="s">
        <v>226</v>
      </c>
      <c r="F3" s="8" t="s">
        <v>16</v>
      </c>
      <c r="G3" s="39" t="s">
        <v>105</v>
      </c>
      <c r="H3" s="40" t="s">
        <v>201</v>
      </c>
      <c r="I3" s="16">
        <v>0.4322916666666667</v>
      </c>
      <c r="J3" s="16">
        <v>0.052430555555555536</v>
      </c>
      <c r="K3" s="41">
        <v>0.00017361111111113825</v>
      </c>
      <c r="L3" s="42">
        <v>19.072847682119214</v>
      </c>
    </row>
    <row r="4" spans="1:12" ht="12.75">
      <c r="A4" s="8">
        <v>4</v>
      </c>
      <c r="B4" s="8">
        <v>2</v>
      </c>
      <c r="C4" s="8">
        <v>4</v>
      </c>
      <c r="D4" s="8">
        <v>16</v>
      </c>
      <c r="E4" s="22" t="s">
        <v>210</v>
      </c>
      <c r="F4" s="8" t="s">
        <v>16</v>
      </c>
      <c r="G4" s="39" t="s">
        <v>105</v>
      </c>
      <c r="H4" s="40" t="s">
        <v>201</v>
      </c>
      <c r="I4" s="16">
        <v>0.4355324074074074</v>
      </c>
      <c r="J4" s="16">
        <v>0.05567129629629625</v>
      </c>
      <c r="K4" s="41">
        <v>0.003414351851851849</v>
      </c>
      <c r="L4" s="42">
        <v>17.962577962577978</v>
      </c>
    </row>
    <row r="5" spans="1:12" ht="12.75">
      <c r="A5" s="8">
        <v>8</v>
      </c>
      <c r="B5" s="8">
        <v>3</v>
      </c>
      <c r="C5" s="8">
        <v>3</v>
      </c>
      <c r="D5" s="8">
        <v>8</v>
      </c>
      <c r="E5" s="22" t="s">
        <v>204</v>
      </c>
      <c r="F5" s="8" t="s">
        <v>16</v>
      </c>
      <c r="G5" s="39" t="s">
        <v>111</v>
      </c>
      <c r="H5" s="40" t="s">
        <v>201</v>
      </c>
      <c r="I5" s="16">
        <v>0.4361689814814815</v>
      </c>
      <c r="J5" s="16">
        <v>0.05630787037037033</v>
      </c>
      <c r="K5" s="41">
        <v>0.00405092592592593</v>
      </c>
      <c r="L5" s="42">
        <v>17.759506680370002</v>
      </c>
    </row>
    <row r="6" spans="1:12" ht="12.75">
      <c r="A6" s="8">
        <v>20</v>
      </c>
      <c r="B6" s="8">
        <v>4</v>
      </c>
      <c r="C6" s="8">
        <v>2</v>
      </c>
      <c r="D6" s="8">
        <v>42</v>
      </c>
      <c r="E6" s="22" t="s">
        <v>241</v>
      </c>
      <c r="F6" s="8" t="s">
        <v>16</v>
      </c>
      <c r="G6" s="39" t="s">
        <v>96</v>
      </c>
      <c r="H6" s="40" t="s">
        <v>198</v>
      </c>
      <c r="I6" s="16">
        <v>0.44114583333333335</v>
      </c>
      <c r="J6" s="16">
        <v>0.0612847222222222</v>
      </c>
      <c r="K6" s="41">
        <v>0.009027777777777801</v>
      </c>
      <c r="L6" s="42">
        <v>16.317280453257798</v>
      </c>
    </row>
    <row r="7" spans="1:12" ht="12.75">
      <c r="A7" s="8">
        <v>30</v>
      </c>
      <c r="B7" s="8">
        <v>5</v>
      </c>
      <c r="C7" s="8">
        <v>1</v>
      </c>
      <c r="D7" s="8">
        <v>45</v>
      </c>
      <c r="E7" s="22" t="s">
        <v>244</v>
      </c>
      <c r="F7" s="8" t="s">
        <v>16</v>
      </c>
      <c r="G7" s="39" t="s">
        <v>96</v>
      </c>
      <c r="H7" s="40" t="s">
        <v>198</v>
      </c>
      <c r="I7" s="16">
        <v>0.44537037037037036</v>
      </c>
      <c r="J7" s="16">
        <v>0.06550925925925921</v>
      </c>
      <c r="K7" s="41">
        <v>0.013252314814814814</v>
      </c>
      <c r="L7" s="42">
        <v>15.265017667844534</v>
      </c>
    </row>
    <row r="8" spans="1:12" ht="12.75">
      <c r="A8" s="8">
        <v>50</v>
      </c>
      <c r="B8" s="8">
        <v>6</v>
      </c>
      <c r="C8" s="8">
        <v>0</v>
      </c>
      <c r="D8" s="8">
        <v>44</v>
      </c>
      <c r="E8" s="22" t="s">
        <v>243</v>
      </c>
      <c r="F8" s="8" t="s">
        <v>16</v>
      </c>
      <c r="G8" s="39" t="s">
        <v>152</v>
      </c>
      <c r="H8" s="40" t="s">
        <v>198</v>
      </c>
      <c r="I8" s="16">
        <v>0.45</v>
      </c>
      <c r="J8" s="16">
        <v>0.07013888888888886</v>
      </c>
      <c r="K8" s="41">
        <v>0.017881944444444464</v>
      </c>
      <c r="L8" s="42">
        <v>14.257425742574263</v>
      </c>
    </row>
    <row r="9" spans="1:12" ht="12.75">
      <c r="A9" s="8">
        <v>52</v>
      </c>
      <c r="B9" s="8">
        <v>7</v>
      </c>
      <c r="C9" s="8">
        <v>0</v>
      </c>
      <c r="D9" s="8">
        <v>6</v>
      </c>
      <c r="E9" s="22" t="s">
        <v>203</v>
      </c>
      <c r="F9" s="8" t="s">
        <v>16</v>
      </c>
      <c r="G9" s="39" t="s">
        <v>111</v>
      </c>
      <c r="H9" s="40" t="s">
        <v>201</v>
      </c>
      <c r="I9" s="16">
        <v>0.45</v>
      </c>
      <c r="J9" s="16">
        <v>0.07013888888888886</v>
      </c>
      <c r="K9" s="41">
        <v>0.017881944444444464</v>
      </c>
      <c r="L9" s="42">
        <v>14.257425742574263</v>
      </c>
    </row>
    <row r="10" spans="1:12" ht="12.75">
      <c r="A10" s="8">
        <v>3</v>
      </c>
      <c r="B10" s="8">
        <v>1</v>
      </c>
      <c r="C10" s="8">
        <v>5</v>
      </c>
      <c r="D10" s="8">
        <v>56</v>
      </c>
      <c r="E10" s="22" t="s">
        <v>258</v>
      </c>
      <c r="F10" s="8" t="s">
        <v>17</v>
      </c>
      <c r="G10" s="39" t="s">
        <v>102</v>
      </c>
      <c r="H10" s="40" t="s">
        <v>201</v>
      </c>
      <c r="I10" s="16">
        <v>0.4351851851851852</v>
      </c>
      <c r="J10" s="16">
        <v>0.055324074074074026</v>
      </c>
      <c r="K10" s="41">
        <v>0.003067129629629628</v>
      </c>
      <c r="L10" s="42">
        <v>18.075313807531398</v>
      </c>
    </row>
    <row r="11" spans="1:12" ht="12.75">
      <c r="A11" s="8">
        <v>9</v>
      </c>
      <c r="B11" s="8">
        <v>2</v>
      </c>
      <c r="C11" s="8">
        <v>4</v>
      </c>
      <c r="D11" s="8">
        <v>54</v>
      </c>
      <c r="E11" s="22" t="s">
        <v>256</v>
      </c>
      <c r="F11" s="8" t="s">
        <v>17</v>
      </c>
      <c r="G11" s="39" t="s">
        <v>102</v>
      </c>
      <c r="H11" s="40" t="s">
        <v>201</v>
      </c>
      <c r="I11" s="16">
        <v>0.43651620370370375</v>
      </c>
      <c r="J11" s="16">
        <v>0.056655092592592604</v>
      </c>
      <c r="K11" s="41">
        <v>0.0043981481481482065</v>
      </c>
      <c r="L11" s="42">
        <v>17.650663942798772</v>
      </c>
    </row>
    <row r="12" spans="1:12" ht="12.75">
      <c r="A12" s="8">
        <v>11</v>
      </c>
      <c r="B12" s="8">
        <v>3</v>
      </c>
      <c r="C12" s="8">
        <v>3</v>
      </c>
      <c r="D12" s="8">
        <v>9</v>
      </c>
      <c r="E12" s="22" t="s">
        <v>205</v>
      </c>
      <c r="F12" s="8" t="s">
        <v>17</v>
      </c>
      <c r="G12" s="39" t="s">
        <v>94</v>
      </c>
      <c r="H12" s="40" t="s">
        <v>206</v>
      </c>
      <c r="I12" s="16">
        <v>0.4373263888888889</v>
      </c>
      <c r="J12" s="16">
        <v>0.05746527777777777</v>
      </c>
      <c r="K12" s="41">
        <v>0.00520833333333337</v>
      </c>
      <c r="L12" s="42">
        <v>17.401812688821757</v>
      </c>
    </row>
    <row r="13" spans="1:12" ht="12.75">
      <c r="A13" s="8">
        <v>12</v>
      </c>
      <c r="B13" s="8">
        <v>4</v>
      </c>
      <c r="C13" s="8">
        <v>2</v>
      </c>
      <c r="D13" s="8">
        <v>52</v>
      </c>
      <c r="E13" s="22" t="s">
        <v>255</v>
      </c>
      <c r="F13" s="8" t="s">
        <v>17</v>
      </c>
      <c r="G13" s="39" t="s">
        <v>102</v>
      </c>
      <c r="H13" s="40" t="s">
        <v>201</v>
      </c>
      <c r="I13" s="16">
        <v>0.43755787037037036</v>
      </c>
      <c r="J13" s="16">
        <v>0.05769675925925921</v>
      </c>
      <c r="K13" s="41">
        <v>0.005439814814814814</v>
      </c>
      <c r="L13" s="42">
        <v>17.331995987963907</v>
      </c>
    </row>
    <row r="14" spans="1:12" ht="12.75">
      <c r="A14" s="8">
        <v>14</v>
      </c>
      <c r="B14" s="8">
        <v>5</v>
      </c>
      <c r="C14" s="8">
        <v>1</v>
      </c>
      <c r="D14" s="8">
        <v>30</v>
      </c>
      <c r="E14" s="22" t="s">
        <v>224</v>
      </c>
      <c r="F14" s="8" t="s">
        <v>17</v>
      </c>
      <c r="G14" s="39" t="s">
        <v>102</v>
      </c>
      <c r="H14" s="40" t="s">
        <v>201</v>
      </c>
      <c r="I14" s="16">
        <v>0.4381365740740741</v>
      </c>
      <c r="J14" s="16">
        <v>0.05827546296296293</v>
      </c>
      <c r="K14" s="41">
        <v>0.006018518518518534</v>
      </c>
      <c r="L14" s="42">
        <v>17.159880834160884</v>
      </c>
    </row>
    <row r="15" spans="1:12" ht="12.75">
      <c r="A15" s="8">
        <v>18</v>
      </c>
      <c r="B15" s="8">
        <v>6</v>
      </c>
      <c r="C15" s="8">
        <v>0</v>
      </c>
      <c r="D15" s="8">
        <v>38</v>
      </c>
      <c r="E15" s="22" t="s">
        <v>235</v>
      </c>
      <c r="F15" s="8" t="s">
        <v>17</v>
      </c>
      <c r="G15" s="39" t="s">
        <v>111</v>
      </c>
      <c r="H15" s="40" t="s">
        <v>201</v>
      </c>
      <c r="I15" s="16">
        <v>0.43944444444444447</v>
      </c>
      <c r="J15" s="16">
        <v>0.05958333333333332</v>
      </c>
      <c r="K15" s="41">
        <v>0.007326388888888924</v>
      </c>
      <c r="L15" s="42">
        <v>16.783216783216787</v>
      </c>
    </row>
    <row r="16" spans="1:12" ht="12.75">
      <c r="A16" s="8">
        <v>23</v>
      </c>
      <c r="B16" s="8">
        <v>7</v>
      </c>
      <c r="C16" s="8">
        <v>0</v>
      </c>
      <c r="D16" s="8">
        <v>68</v>
      </c>
      <c r="E16" s="22" t="s">
        <v>279</v>
      </c>
      <c r="F16" s="8" t="s">
        <v>17</v>
      </c>
      <c r="G16" s="39" t="s">
        <v>99</v>
      </c>
      <c r="H16" s="40" t="s">
        <v>198</v>
      </c>
      <c r="I16" s="16">
        <v>0.4415509259259259</v>
      </c>
      <c r="J16" s="16">
        <v>0.061689814814814725</v>
      </c>
      <c r="K16" s="41">
        <v>0.009432870370370328</v>
      </c>
      <c r="L16" s="42">
        <v>16.210131332082575</v>
      </c>
    </row>
    <row r="17" spans="1:12" ht="12.75">
      <c r="A17" s="8">
        <v>34</v>
      </c>
      <c r="B17" s="8">
        <v>8</v>
      </c>
      <c r="C17" s="8">
        <v>0</v>
      </c>
      <c r="D17" s="8">
        <v>65</v>
      </c>
      <c r="E17" s="22" t="s">
        <v>268</v>
      </c>
      <c r="F17" s="8" t="s">
        <v>17</v>
      </c>
      <c r="G17" s="39" t="s">
        <v>99</v>
      </c>
      <c r="H17" s="40" t="s">
        <v>198</v>
      </c>
      <c r="I17" s="16">
        <v>0.446412037037037</v>
      </c>
      <c r="J17" s="16">
        <v>0.06655092592592587</v>
      </c>
      <c r="K17" s="41">
        <v>0.014293981481481477</v>
      </c>
      <c r="L17" s="42">
        <v>15.02608695652175</v>
      </c>
    </row>
    <row r="18" spans="1:12" ht="12.75">
      <c r="A18" s="8">
        <v>36</v>
      </c>
      <c r="B18" s="8">
        <v>9</v>
      </c>
      <c r="C18" s="8">
        <v>0</v>
      </c>
      <c r="D18" s="8">
        <v>48</v>
      </c>
      <c r="E18" s="22" t="s">
        <v>248</v>
      </c>
      <c r="F18" s="8" t="s">
        <v>17</v>
      </c>
      <c r="G18" s="39" t="s">
        <v>195</v>
      </c>
      <c r="H18" s="40" t="s">
        <v>206</v>
      </c>
      <c r="I18" s="16">
        <v>0.446875</v>
      </c>
      <c r="J18" s="16">
        <v>0.06701388888888887</v>
      </c>
      <c r="K18" s="41">
        <v>0.014756944444444475</v>
      </c>
      <c r="L18" s="42">
        <v>14.922279792746117</v>
      </c>
    </row>
    <row r="19" spans="1:12" ht="12.75">
      <c r="A19" s="8">
        <v>42</v>
      </c>
      <c r="B19" s="8">
        <v>10</v>
      </c>
      <c r="C19" s="8">
        <v>0</v>
      </c>
      <c r="D19" s="8">
        <v>2</v>
      </c>
      <c r="E19" s="22" t="s">
        <v>199</v>
      </c>
      <c r="F19" s="8" t="s">
        <v>17</v>
      </c>
      <c r="G19" s="39" t="s">
        <v>96</v>
      </c>
      <c r="H19" s="40" t="s">
        <v>198</v>
      </c>
      <c r="I19" s="16">
        <v>0.45</v>
      </c>
      <c r="J19" s="16">
        <v>0.07013888888888886</v>
      </c>
      <c r="K19" s="41">
        <v>0.017881944444444464</v>
      </c>
      <c r="L19" s="42">
        <v>14.257425742574263</v>
      </c>
    </row>
    <row r="20" spans="1:12" ht="12.75">
      <c r="A20" s="8">
        <v>1</v>
      </c>
      <c r="B20" s="8">
        <v>1</v>
      </c>
      <c r="C20" s="8">
        <v>5</v>
      </c>
      <c r="D20" s="8">
        <v>61</v>
      </c>
      <c r="E20" s="22" t="s">
        <v>263</v>
      </c>
      <c r="F20" s="8" t="s">
        <v>18</v>
      </c>
      <c r="G20" s="39" t="s">
        <v>102</v>
      </c>
      <c r="H20" s="40" t="s">
        <v>201</v>
      </c>
      <c r="I20" s="16">
        <v>0.43211805555555555</v>
      </c>
      <c r="J20" s="16">
        <v>0.0522569444444444</v>
      </c>
      <c r="K20" s="41">
        <v>0</v>
      </c>
      <c r="L20" s="42">
        <v>19.136212624584736</v>
      </c>
    </row>
    <row r="21" spans="1:12" ht="12.75">
      <c r="A21" s="8">
        <v>6</v>
      </c>
      <c r="B21" s="8">
        <v>2</v>
      </c>
      <c r="C21" s="8">
        <v>4</v>
      </c>
      <c r="D21" s="8">
        <v>39</v>
      </c>
      <c r="E21" s="22" t="s">
        <v>236</v>
      </c>
      <c r="F21" s="8" t="s">
        <v>18</v>
      </c>
      <c r="G21" s="39" t="s">
        <v>111</v>
      </c>
      <c r="H21" s="40" t="s">
        <v>201</v>
      </c>
      <c r="I21" s="16">
        <v>0.4357638888888889</v>
      </c>
      <c r="J21" s="16">
        <v>0.055902777777777746</v>
      </c>
      <c r="K21" s="41">
        <v>0.003645833333333348</v>
      </c>
      <c r="L21" s="42">
        <v>17.888198757763984</v>
      </c>
    </row>
    <row r="22" spans="1:12" ht="12.75">
      <c r="A22" s="8">
        <v>10</v>
      </c>
      <c r="B22" s="8">
        <v>3</v>
      </c>
      <c r="C22" s="8">
        <v>3</v>
      </c>
      <c r="D22" s="8">
        <v>62</v>
      </c>
      <c r="E22" s="22" t="s">
        <v>264</v>
      </c>
      <c r="F22" s="8" t="s">
        <v>18</v>
      </c>
      <c r="G22" s="39" t="s">
        <v>155</v>
      </c>
      <c r="H22" s="40" t="s">
        <v>198</v>
      </c>
      <c r="I22" s="16">
        <v>0.4366319444444444</v>
      </c>
      <c r="J22" s="16">
        <v>0.05677083333333327</v>
      </c>
      <c r="K22" s="41">
        <v>0.004513888888888873</v>
      </c>
      <c r="L22" s="42">
        <v>17.614678899082588</v>
      </c>
    </row>
    <row r="23" spans="1:12" ht="12.75">
      <c r="A23" s="8">
        <v>13</v>
      </c>
      <c r="B23" s="8">
        <v>4</v>
      </c>
      <c r="C23" s="8">
        <v>2</v>
      </c>
      <c r="D23" s="8">
        <v>40</v>
      </c>
      <c r="E23" s="22" t="s">
        <v>237</v>
      </c>
      <c r="F23" s="8" t="s">
        <v>18</v>
      </c>
      <c r="G23" s="39" t="s">
        <v>94</v>
      </c>
      <c r="H23" s="40" t="s">
        <v>206</v>
      </c>
      <c r="I23" s="16">
        <v>0.43787037037037035</v>
      </c>
      <c r="J23" s="16">
        <v>0.058009259259259205</v>
      </c>
      <c r="K23" s="41">
        <v>0.005752314814814807</v>
      </c>
      <c r="L23" s="42">
        <v>17.23862729449323</v>
      </c>
    </row>
    <row r="24" spans="1:12" ht="12.75">
      <c r="A24" s="8">
        <v>16</v>
      </c>
      <c r="B24" s="8">
        <v>5</v>
      </c>
      <c r="C24" s="8">
        <v>1</v>
      </c>
      <c r="D24" s="8">
        <v>34</v>
      </c>
      <c r="E24" s="22" t="s">
        <v>229</v>
      </c>
      <c r="F24" s="8" t="s">
        <v>18</v>
      </c>
      <c r="G24" s="39" t="s">
        <v>97</v>
      </c>
      <c r="H24" s="40" t="s">
        <v>201</v>
      </c>
      <c r="I24" s="16">
        <v>0.4387152777777778</v>
      </c>
      <c r="J24" s="16">
        <v>0.05885416666666665</v>
      </c>
      <c r="K24" s="41">
        <v>0.006597222222222254</v>
      </c>
      <c r="L24" s="42">
        <v>16.99115044247788</v>
      </c>
    </row>
    <row r="25" spans="1:12" ht="12.75">
      <c r="A25" s="8">
        <v>19</v>
      </c>
      <c r="B25" s="8">
        <v>6</v>
      </c>
      <c r="C25" s="8">
        <v>0</v>
      </c>
      <c r="D25" s="8">
        <v>51</v>
      </c>
      <c r="E25" s="22" t="s">
        <v>254</v>
      </c>
      <c r="F25" s="8" t="s">
        <v>18</v>
      </c>
      <c r="G25" s="39" t="s">
        <v>111</v>
      </c>
      <c r="H25" s="40" t="s">
        <v>201</v>
      </c>
      <c r="I25" s="16">
        <v>0.44045138888888885</v>
      </c>
      <c r="J25" s="16">
        <v>0.0605902777777777</v>
      </c>
      <c r="K25" s="41">
        <v>0.008333333333333304</v>
      </c>
      <c r="L25" s="42">
        <v>16.50429799426936</v>
      </c>
    </row>
    <row r="26" spans="1:12" ht="12.75">
      <c r="A26" s="8">
        <v>22</v>
      </c>
      <c r="B26" s="8">
        <v>7</v>
      </c>
      <c r="C26" s="8">
        <v>0</v>
      </c>
      <c r="D26" s="8">
        <v>10</v>
      </c>
      <c r="E26" s="22" t="s">
        <v>207</v>
      </c>
      <c r="F26" s="8" t="s">
        <v>18</v>
      </c>
      <c r="G26" s="39" t="s">
        <v>94</v>
      </c>
      <c r="H26" s="40" t="s">
        <v>206</v>
      </c>
      <c r="I26" s="16">
        <v>0.4412962962962963</v>
      </c>
      <c r="J26" s="16">
        <v>0.06143518518518515</v>
      </c>
      <c r="K26" s="41">
        <v>0.00917824074074075</v>
      </c>
      <c r="L26" s="42">
        <v>16.27731725697062</v>
      </c>
    </row>
    <row r="27" spans="1:12" ht="12.75">
      <c r="A27" s="8">
        <v>25</v>
      </c>
      <c r="B27" s="8">
        <v>8</v>
      </c>
      <c r="C27" s="8">
        <v>0</v>
      </c>
      <c r="D27" s="8">
        <v>1</v>
      </c>
      <c r="E27" s="22" t="s">
        <v>197</v>
      </c>
      <c r="F27" s="8" t="s">
        <v>18</v>
      </c>
      <c r="G27" s="39" t="s">
        <v>96</v>
      </c>
      <c r="H27" s="40" t="s">
        <v>198</v>
      </c>
      <c r="I27" s="16">
        <v>0.44241898148148145</v>
      </c>
      <c r="J27" s="16">
        <v>0.0625578703703703</v>
      </c>
      <c r="K27" s="41">
        <v>0.010300925925925908</v>
      </c>
      <c r="L27" s="42">
        <v>15.985198889916761</v>
      </c>
    </row>
    <row r="28" spans="1:12" ht="12.75">
      <c r="A28" s="8">
        <v>26</v>
      </c>
      <c r="B28" s="8">
        <v>9</v>
      </c>
      <c r="C28" s="8">
        <v>0</v>
      </c>
      <c r="D28" s="8">
        <v>60</v>
      </c>
      <c r="E28" s="22" t="s">
        <v>262</v>
      </c>
      <c r="F28" s="8" t="s">
        <v>18</v>
      </c>
      <c r="G28" s="39" t="s">
        <v>156</v>
      </c>
      <c r="H28" s="40" t="s">
        <v>201</v>
      </c>
      <c r="I28" s="16">
        <v>0.4426851851851852</v>
      </c>
      <c r="J28" s="16">
        <v>0.06282407407407403</v>
      </c>
      <c r="K28" s="41">
        <v>0.010567129629629635</v>
      </c>
      <c r="L28" s="42">
        <v>15.917464996315411</v>
      </c>
    </row>
    <row r="29" spans="1:12" ht="12.75">
      <c r="A29" s="8">
        <v>29</v>
      </c>
      <c r="B29" s="8">
        <v>10</v>
      </c>
      <c r="C29" s="8">
        <v>0</v>
      </c>
      <c r="D29" s="8">
        <v>37</v>
      </c>
      <c r="E29" s="22" t="s">
        <v>233</v>
      </c>
      <c r="F29" s="8" t="s">
        <v>18</v>
      </c>
      <c r="G29" s="39" t="s">
        <v>234</v>
      </c>
      <c r="H29" s="40" t="s">
        <v>198</v>
      </c>
      <c r="I29" s="16">
        <v>0.44427083333333334</v>
      </c>
      <c r="J29" s="16">
        <v>0.06440972222222219</v>
      </c>
      <c r="K29" s="41">
        <v>0.01215277777777779</v>
      </c>
      <c r="L29" s="42">
        <v>15.525606469002703</v>
      </c>
    </row>
    <row r="30" spans="1:12" ht="12.75">
      <c r="A30" s="8">
        <v>31</v>
      </c>
      <c r="B30" s="8">
        <v>11</v>
      </c>
      <c r="C30" s="8">
        <v>0</v>
      </c>
      <c r="D30" s="8">
        <v>66</v>
      </c>
      <c r="E30" s="22" t="s">
        <v>269</v>
      </c>
      <c r="F30" s="8" t="s">
        <v>18</v>
      </c>
      <c r="G30" s="39" t="s">
        <v>99</v>
      </c>
      <c r="H30" s="40" t="s">
        <v>198</v>
      </c>
      <c r="I30" s="16">
        <v>0.4458333333333333</v>
      </c>
      <c r="J30" s="16">
        <v>0.06597222222222215</v>
      </c>
      <c r="K30" s="41">
        <v>0.013715277777777757</v>
      </c>
      <c r="L30" s="42">
        <v>15.15789473684212</v>
      </c>
    </row>
    <row r="31" spans="1:12" ht="12.75">
      <c r="A31" s="8">
        <v>35</v>
      </c>
      <c r="B31" s="8">
        <v>12</v>
      </c>
      <c r="C31" s="8">
        <v>0</v>
      </c>
      <c r="D31" s="8">
        <v>55</v>
      </c>
      <c r="E31" s="22" t="s">
        <v>257</v>
      </c>
      <c r="F31" s="8" t="s">
        <v>18</v>
      </c>
      <c r="G31" s="39" t="s">
        <v>111</v>
      </c>
      <c r="H31" s="40" t="s">
        <v>201</v>
      </c>
      <c r="I31" s="16">
        <v>0.4465277777777778</v>
      </c>
      <c r="J31" s="16">
        <v>0.06666666666666665</v>
      </c>
      <c r="K31" s="41">
        <v>0.014409722222222254</v>
      </c>
      <c r="L31" s="42">
        <v>15</v>
      </c>
    </row>
    <row r="32" spans="1:12" ht="12.75">
      <c r="A32" s="8">
        <v>37</v>
      </c>
      <c r="B32" s="8">
        <v>13</v>
      </c>
      <c r="C32" s="8">
        <v>0</v>
      </c>
      <c r="D32" s="8">
        <v>41</v>
      </c>
      <c r="E32" s="22" t="s">
        <v>239</v>
      </c>
      <c r="F32" s="8" t="s">
        <v>18</v>
      </c>
      <c r="G32" s="39" t="s">
        <v>157</v>
      </c>
      <c r="H32" s="40" t="s">
        <v>240</v>
      </c>
      <c r="I32" s="16">
        <v>0.44751157407407405</v>
      </c>
      <c r="J32" s="16">
        <v>0.0676504629629629</v>
      </c>
      <c r="K32" s="41">
        <v>0.0153935185185185</v>
      </c>
      <c r="L32" s="42">
        <v>14.781864841745096</v>
      </c>
    </row>
    <row r="33" spans="1:12" ht="12.75">
      <c r="A33" s="8">
        <v>40</v>
      </c>
      <c r="B33" s="8">
        <v>14</v>
      </c>
      <c r="C33" s="8">
        <v>0</v>
      </c>
      <c r="D33" s="8">
        <v>28</v>
      </c>
      <c r="E33" s="22" t="s">
        <v>221</v>
      </c>
      <c r="F33" s="8" t="s">
        <v>18</v>
      </c>
      <c r="G33" s="39" t="s">
        <v>130</v>
      </c>
      <c r="H33" s="40" t="s">
        <v>206</v>
      </c>
      <c r="I33" s="16">
        <v>0.44809027777777777</v>
      </c>
      <c r="J33" s="16">
        <v>0.06822916666666662</v>
      </c>
      <c r="K33" s="41">
        <v>0.01597222222222222</v>
      </c>
      <c r="L33" s="42">
        <v>14.65648854961833</v>
      </c>
    </row>
    <row r="34" spans="1:12" ht="12.75">
      <c r="A34" s="8">
        <v>55</v>
      </c>
      <c r="B34" s="8">
        <v>15</v>
      </c>
      <c r="C34" s="8">
        <v>0</v>
      </c>
      <c r="D34" s="8">
        <v>24</v>
      </c>
      <c r="E34" s="22" t="s">
        <v>217</v>
      </c>
      <c r="F34" s="8" t="s">
        <v>18</v>
      </c>
      <c r="G34" s="39" t="s">
        <v>95</v>
      </c>
      <c r="H34" s="40" t="s">
        <v>206</v>
      </c>
      <c r="I34" s="16">
        <v>0.45</v>
      </c>
      <c r="J34" s="16">
        <v>0.07013888888888886</v>
      </c>
      <c r="K34" s="41">
        <v>0.017881944444444464</v>
      </c>
      <c r="L34" s="42">
        <v>14.257425742574263</v>
      </c>
    </row>
    <row r="35" spans="1:12" ht="12.75">
      <c r="A35" s="8">
        <v>5</v>
      </c>
      <c r="B35" s="8">
        <v>1</v>
      </c>
      <c r="C35" s="8">
        <v>5</v>
      </c>
      <c r="D35" s="8">
        <v>67</v>
      </c>
      <c r="E35" s="22" t="s">
        <v>270</v>
      </c>
      <c r="F35" s="8" t="s">
        <v>19</v>
      </c>
      <c r="G35" s="39" t="s">
        <v>102</v>
      </c>
      <c r="H35" s="40" t="s">
        <v>201</v>
      </c>
      <c r="I35" s="16">
        <v>0.4357638888888889</v>
      </c>
      <c r="J35" s="16">
        <v>0.055902777777777746</v>
      </c>
      <c r="K35" s="41">
        <v>0.003645833333333348</v>
      </c>
      <c r="L35" s="42">
        <v>17.888198757763984</v>
      </c>
    </row>
    <row r="36" spans="1:12" ht="12.75">
      <c r="A36" s="8">
        <v>7</v>
      </c>
      <c r="B36" s="8">
        <v>2</v>
      </c>
      <c r="C36" s="8">
        <v>4</v>
      </c>
      <c r="D36" s="8">
        <v>20</v>
      </c>
      <c r="E36" s="22" t="s">
        <v>214</v>
      </c>
      <c r="F36" s="8" t="s">
        <v>19</v>
      </c>
      <c r="G36" s="39" t="s">
        <v>161</v>
      </c>
      <c r="H36" s="40" t="s">
        <v>206</v>
      </c>
      <c r="I36" s="16">
        <v>0.43599537037037034</v>
      </c>
      <c r="J36" s="16">
        <v>0.05613425925925919</v>
      </c>
      <c r="K36" s="41">
        <v>0.003877314814814792</v>
      </c>
      <c r="L36" s="42">
        <v>17.814432989690744</v>
      </c>
    </row>
    <row r="37" spans="1:12" ht="12.75">
      <c r="A37" s="8">
        <v>15</v>
      </c>
      <c r="B37" s="8">
        <v>3</v>
      </c>
      <c r="C37" s="8">
        <v>3</v>
      </c>
      <c r="D37" s="8">
        <v>3</v>
      </c>
      <c r="E37" s="22" t="s">
        <v>200</v>
      </c>
      <c r="F37" s="8" t="s">
        <v>19</v>
      </c>
      <c r="G37" s="39" t="s">
        <v>101</v>
      </c>
      <c r="H37" s="40" t="s">
        <v>201</v>
      </c>
      <c r="I37" s="16">
        <v>0.4381944444444445</v>
      </c>
      <c r="J37" s="16">
        <v>0.05833333333333335</v>
      </c>
      <c r="K37" s="41">
        <v>0.006076388888888951</v>
      </c>
      <c r="L37" s="42">
        <v>17.14285714285714</v>
      </c>
    </row>
    <row r="38" spans="1:12" ht="12.75">
      <c r="A38" s="8">
        <v>17</v>
      </c>
      <c r="B38" s="8">
        <v>4</v>
      </c>
      <c r="C38" s="8">
        <v>2</v>
      </c>
      <c r="D38" s="8">
        <v>63</v>
      </c>
      <c r="E38" s="22" t="s">
        <v>266</v>
      </c>
      <c r="F38" s="8" t="s">
        <v>19</v>
      </c>
      <c r="G38" s="39" t="s">
        <v>111</v>
      </c>
      <c r="H38" s="40" t="s">
        <v>201</v>
      </c>
      <c r="I38" s="16">
        <v>0.4391203703703704</v>
      </c>
      <c r="J38" s="16">
        <v>0.059259259259259234</v>
      </c>
      <c r="K38" s="41">
        <v>0.007002314814814836</v>
      </c>
      <c r="L38" s="42">
        <v>16.875</v>
      </c>
    </row>
    <row r="39" spans="1:12" ht="12.75">
      <c r="A39" s="8">
        <v>24</v>
      </c>
      <c r="B39" s="8">
        <v>5</v>
      </c>
      <c r="C39" s="8">
        <v>1</v>
      </c>
      <c r="D39" s="8">
        <v>31</v>
      </c>
      <c r="E39" s="22" t="s">
        <v>225</v>
      </c>
      <c r="F39" s="8" t="s">
        <v>19</v>
      </c>
      <c r="G39" s="39" t="s">
        <v>99</v>
      </c>
      <c r="H39" s="40" t="s">
        <v>198</v>
      </c>
      <c r="I39" s="16">
        <v>0.4421296296296296</v>
      </c>
      <c r="J39" s="16">
        <v>0.062268518518518445</v>
      </c>
      <c r="K39" s="41">
        <v>0.010011574074074048</v>
      </c>
      <c r="L39" s="42">
        <v>16.059479553903365</v>
      </c>
    </row>
    <row r="40" spans="1:12" ht="12.75">
      <c r="A40" s="8">
        <v>28</v>
      </c>
      <c r="B40" s="8">
        <v>6</v>
      </c>
      <c r="C40" s="8">
        <v>0</v>
      </c>
      <c r="D40" s="8">
        <v>19</v>
      </c>
      <c r="E40" s="22" t="s">
        <v>213</v>
      </c>
      <c r="F40" s="8" t="s">
        <v>19</v>
      </c>
      <c r="G40" s="39" t="s">
        <v>104</v>
      </c>
      <c r="H40" s="40" t="s">
        <v>201</v>
      </c>
      <c r="I40" s="16">
        <v>0.4439814814814815</v>
      </c>
      <c r="J40" s="16">
        <v>0.06412037037037033</v>
      </c>
      <c r="K40" s="41">
        <v>0.01186342592592593</v>
      </c>
      <c r="L40" s="42">
        <v>15.595667870036111</v>
      </c>
    </row>
    <row r="41" spans="1:12" ht="12.75">
      <c r="A41" s="8">
        <v>38</v>
      </c>
      <c r="B41" s="8">
        <v>7</v>
      </c>
      <c r="C41" s="8">
        <v>0</v>
      </c>
      <c r="D41" s="8">
        <v>36</v>
      </c>
      <c r="E41" s="22" t="s">
        <v>232</v>
      </c>
      <c r="F41" s="8" t="s">
        <v>19</v>
      </c>
      <c r="G41" s="39" t="s">
        <v>111</v>
      </c>
      <c r="H41" s="40" t="s">
        <v>201</v>
      </c>
      <c r="I41" s="16">
        <v>0.4478009259259259</v>
      </c>
      <c r="J41" s="16">
        <v>0.06793981481481476</v>
      </c>
      <c r="K41" s="41">
        <v>0.01568287037037036</v>
      </c>
      <c r="L41" s="42">
        <v>14.718909710391834</v>
      </c>
    </row>
    <row r="42" spans="1:12" ht="12.75">
      <c r="A42" s="8">
        <v>39</v>
      </c>
      <c r="B42" s="8">
        <v>8</v>
      </c>
      <c r="C42" s="8">
        <v>0</v>
      </c>
      <c r="D42" s="8">
        <v>12</v>
      </c>
      <c r="E42" s="22" t="s">
        <v>208</v>
      </c>
      <c r="F42" s="8" t="s">
        <v>19</v>
      </c>
      <c r="G42" s="39" t="s">
        <v>156</v>
      </c>
      <c r="H42" s="40" t="s">
        <v>201</v>
      </c>
      <c r="I42" s="16">
        <v>0.44809027777777777</v>
      </c>
      <c r="J42" s="16">
        <v>0.06822916666666662</v>
      </c>
      <c r="K42" s="41">
        <v>0.01597222222222222</v>
      </c>
      <c r="L42" s="42">
        <v>14.65648854961833</v>
      </c>
    </row>
    <row r="43" spans="1:12" ht="12.75">
      <c r="A43" s="8">
        <v>41</v>
      </c>
      <c r="B43" s="8">
        <v>9</v>
      </c>
      <c r="C43" s="8">
        <v>0</v>
      </c>
      <c r="D43" s="8">
        <v>49</v>
      </c>
      <c r="E43" s="22" t="s">
        <v>251</v>
      </c>
      <c r="F43" s="8" t="s">
        <v>19</v>
      </c>
      <c r="G43" s="39" t="s">
        <v>94</v>
      </c>
      <c r="H43" s="40" t="s">
        <v>206</v>
      </c>
      <c r="I43" s="16">
        <v>0.45</v>
      </c>
      <c r="J43" s="16">
        <v>0.07013888888888886</v>
      </c>
      <c r="K43" s="41">
        <v>0.017881944444444464</v>
      </c>
      <c r="L43" s="42">
        <v>14.257425742574263</v>
      </c>
    </row>
    <row r="44" spans="1:12" ht="12.75">
      <c r="A44" s="8">
        <v>53</v>
      </c>
      <c r="B44" s="8">
        <v>10</v>
      </c>
      <c r="C44" s="8">
        <v>0</v>
      </c>
      <c r="D44" s="8">
        <v>23</v>
      </c>
      <c r="E44" s="22" t="s">
        <v>216</v>
      </c>
      <c r="F44" s="8" t="s">
        <v>19</v>
      </c>
      <c r="G44" s="39" t="s">
        <v>95</v>
      </c>
      <c r="H44" s="40" t="s">
        <v>206</v>
      </c>
      <c r="I44" s="16">
        <v>0.45</v>
      </c>
      <c r="J44" s="16">
        <v>0.07013888888888886</v>
      </c>
      <c r="K44" s="41">
        <v>0.017881944444444464</v>
      </c>
      <c r="L44" s="42">
        <v>14.257425742574263</v>
      </c>
    </row>
    <row r="45" spans="1:12" ht="12.75">
      <c r="A45" s="8">
        <v>54</v>
      </c>
      <c r="B45" s="8">
        <v>11</v>
      </c>
      <c r="C45" s="8">
        <v>0</v>
      </c>
      <c r="D45" s="8">
        <v>57</v>
      </c>
      <c r="E45" s="22" t="s">
        <v>259</v>
      </c>
      <c r="F45" s="8" t="s">
        <v>19</v>
      </c>
      <c r="G45" s="39" t="s">
        <v>95</v>
      </c>
      <c r="H45" s="40" t="s">
        <v>206</v>
      </c>
      <c r="I45" s="16">
        <v>0.45</v>
      </c>
      <c r="J45" s="16">
        <v>0.07013888888888886</v>
      </c>
      <c r="K45" s="41">
        <v>0.017881944444444464</v>
      </c>
      <c r="L45" s="42">
        <v>14.257425742574263</v>
      </c>
    </row>
    <row r="46" spans="1:12" ht="12.75">
      <c r="A46" s="8">
        <v>56</v>
      </c>
      <c r="B46" s="8">
        <v>12</v>
      </c>
      <c r="C46" s="8">
        <v>0</v>
      </c>
      <c r="D46" s="8">
        <v>18</v>
      </c>
      <c r="E46" s="22" t="s">
        <v>212</v>
      </c>
      <c r="F46" s="8" t="s">
        <v>19</v>
      </c>
      <c r="G46" s="39" t="s">
        <v>156</v>
      </c>
      <c r="H46" s="40" t="s">
        <v>201</v>
      </c>
      <c r="I46" s="16">
        <v>0.45</v>
      </c>
      <c r="J46" s="16">
        <v>0.07013888888888886</v>
      </c>
      <c r="K46" s="41">
        <v>0.017881944444444464</v>
      </c>
      <c r="L46" s="42">
        <v>14.257425742574263</v>
      </c>
    </row>
    <row r="47" spans="1:12" ht="12.75">
      <c r="A47" s="8">
        <v>57</v>
      </c>
      <c r="B47" s="8">
        <v>13</v>
      </c>
      <c r="C47" s="8">
        <v>0</v>
      </c>
      <c r="D47" s="8">
        <v>43</v>
      </c>
      <c r="E47" s="22" t="s">
        <v>242</v>
      </c>
      <c r="F47" s="8" t="s">
        <v>19</v>
      </c>
      <c r="G47" s="39" t="s">
        <v>96</v>
      </c>
      <c r="H47" s="40" t="s">
        <v>198</v>
      </c>
      <c r="I47" s="16">
        <v>0.45</v>
      </c>
      <c r="J47" s="16">
        <v>0.07013888888888886</v>
      </c>
      <c r="K47" s="41">
        <v>0.017881944444444464</v>
      </c>
      <c r="L47" s="42">
        <v>14.257425742574263</v>
      </c>
    </row>
    <row r="48" spans="1:12" ht="12.75">
      <c r="A48" s="8">
        <v>21</v>
      </c>
      <c r="B48" s="8">
        <v>1</v>
      </c>
      <c r="C48" s="8">
        <v>5</v>
      </c>
      <c r="D48" s="8">
        <v>46</v>
      </c>
      <c r="E48" s="22" t="s">
        <v>246</v>
      </c>
      <c r="F48" s="8" t="s">
        <v>20</v>
      </c>
      <c r="G48" s="39" t="s">
        <v>102</v>
      </c>
      <c r="H48" s="40" t="s">
        <v>201</v>
      </c>
      <c r="I48" s="16">
        <v>0.4411805555555555</v>
      </c>
      <c r="J48" s="16">
        <v>0.06131944444444437</v>
      </c>
      <c r="K48" s="41">
        <v>0.009062499999999973</v>
      </c>
      <c r="L48" s="42">
        <v>16.308040770101943</v>
      </c>
    </row>
    <row r="49" spans="1:12" ht="12.75">
      <c r="A49" s="8">
        <v>27</v>
      </c>
      <c r="B49" s="8">
        <v>2</v>
      </c>
      <c r="C49" s="8">
        <v>4</v>
      </c>
      <c r="D49" s="8">
        <v>17</v>
      </c>
      <c r="E49" s="22" t="s">
        <v>211</v>
      </c>
      <c r="F49" s="8" t="s">
        <v>20</v>
      </c>
      <c r="G49" s="39" t="s">
        <v>101</v>
      </c>
      <c r="H49" s="40" t="s">
        <v>201</v>
      </c>
      <c r="I49" s="16">
        <v>0.4436574074074074</v>
      </c>
      <c r="J49" s="16">
        <v>0.06379629629629624</v>
      </c>
      <c r="K49" s="41">
        <v>0.011539351851851842</v>
      </c>
      <c r="L49" s="42">
        <v>15.674891146589273</v>
      </c>
    </row>
    <row r="50" spans="1:12" ht="12.75">
      <c r="A50" s="8">
        <v>32</v>
      </c>
      <c r="B50" s="8">
        <v>3</v>
      </c>
      <c r="C50" s="8">
        <v>3</v>
      </c>
      <c r="D50" s="8">
        <v>64</v>
      </c>
      <c r="E50" s="22" t="s">
        <v>267</v>
      </c>
      <c r="F50" s="8" t="s">
        <v>20</v>
      </c>
      <c r="G50" s="39" t="s">
        <v>156</v>
      </c>
      <c r="H50" s="40" t="s">
        <v>201</v>
      </c>
      <c r="I50" s="16">
        <v>0.4459490740740741</v>
      </c>
      <c r="J50" s="16">
        <v>0.06608796296296293</v>
      </c>
      <c r="K50" s="41">
        <v>0.013831018518518534</v>
      </c>
      <c r="L50" s="42">
        <v>15.131348511383544</v>
      </c>
    </row>
    <row r="51" spans="1:12" ht="12.75">
      <c r="A51" s="8">
        <v>33</v>
      </c>
      <c r="B51" s="8">
        <v>4</v>
      </c>
      <c r="C51" s="8">
        <v>2</v>
      </c>
      <c r="D51" s="8">
        <v>29</v>
      </c>
      <c r="E51" s="22" t="s">
        <v>223</v>
      </c>
      <c r="F51" s="8" t="s">
        <v>20</v>
      </c>
      <c r="G51" s="39" t="s">
        <v>172</v>
      </c>
      <c r="H51" s="40" t="s">
        <v>206</v>
      </c>
      <c r="I51" s="16">
        <v>0.4463888888888889</v>
      </c>
      <c r="J51" s="16">
        <v>0.06652777777777774</v>
      </c>
      <c r="K51" s="41">
        <v>0.014270833333333344</v>
      </c>
      <c r="L51" s="42">
        <v>15.031315240083515</v>
      </c>
    </row>
    <row r="52" spans="1:12" ht="12.75">
      <c r="A52" s="8">
        <v>51</v>
      </c>
      <c r="B52" s="8">
        <v>5</v>
      </c>
      <c r="C52" s="8">
        <v>1</v>
      </c>
      <c r="D52" s="8">
        <v>50</v>
      </c>
      <c r="E52" s="22" t="s">
        <v>253</v>
      </c>
      <c r="F52" s="8" t="s">
        <v>20</v>
      </c>
      <c r="G52" s="39" t="s">
        <v>100</v>
      </c>
      <c r="H52" s="40" t="s">
        <v>198</v>
      </c>
      <c r="I52" s="16">
        <v>0.45</v>
      </c>
      <c r="J52" s="16">
        <v>0.07013888888888886</v>
      </c>
      <c r="K52" s="41">
        <v>0.017881944444444464</v>
      </c>
      <c r="L52" s="42">
        <v>14.257425742574263</v>
      </c>
    </row>
    <row r="53" spans="1:12" ht="12.75">
      <c r="A53" s="8">
        <v>43</v>
      </c>
      <c r="B53" s="8">
        <v>1</v>
      </c>
      <c r="C53" s="8">
        <v>5</v>
      </c>
      <c r="D53" s="8">
        <v>650</v>
      </c>
      <c r="E53" s="22" t="s">
        <v>222</v>
      </c>
      <c r="F53" s="8" t="s">
        <v>91</v>
      </c>
      <c r="G53" s="39" t="s">
        <v>94</v>
      </c>
      <c r="H53" s="40" t="s">
        <v>206</v>
      </c>
      <c r="I53" s="16">
        <v>0.45</v>
      </c>
      <c r="J53" s="16">
        <v>0.07013888888888886</v>
      </c>
      <c r="K53" s="41">
        <v>0.017881944444444464</v>
      </c>
      <c r="L53" s="42">
        <v>14.257425742574263</v>
      </c>
    </row>
    <row r="54" spans="1:12" ht="12.75">
      <c r="A54" s="8">
        <v>44</v>
      </c>
      <c r="B54" s="8">
        <v>2</v>
      </c>
      <c r="C54" s="8">
        <v>4</v>
      </c>
      <c r="D54" s="8">
        <v>646</v>
      </c>
      <c r="E54" s="22" t="s">
        <v>249</v>
      </c>
      <c r="F54" s="8" t="s">
        <v>91</v>
      </c>
      <c r="G54" s="39" t="s">
        <v>125</v>
      </c>
      <c r="H54" s="40" t="s">
        <v>206</v>
      </c>
      <c r="I54" s="16">
        <v>0.45</v>
      </c>
      <c r="J54" s="16">
        <v>0.07013888888888886</v>
      </c>
      <c r="K54" s="41">
        <v>0.017881944444444464</v>
      </c>
      <c r="L54" s="42">
        <v>14.257425742574263</v>
      </c>
    </row>
    <row r="55" spans="1:12" ht="12.75">
      <c r="A55" s="8">
        <v>46</v>
      </c>
      <c r="B55" s="8">
        <v>3</v>
      </c>
      <c r="C55" s="8">
        <v>3</v>
      </c>
      <c r="D55" s="8">
        <v>643</v>
      </c>
      <c r="E55" s="22" t="s">
        <v>265</v>
      </c>
      <c r="F55" s="8" t="s">
        <v>91</v>
      </c>
      <c r="G55" s="39" t="s">
        <v>99</v>
      </c>
      <c r="H55" s="40" t="s">
        <v>198</v>
      </c>
      <c r="I55" s="16">
        <v>0.45</v>
      </c>
      <c r="J55" s="16">
        <v>0.07013888888888886</v>
      </c>
      <c r="K55" s="41">
        <v>0.017881944444444464</v>
      </c>
      <c r="L55" s="42">
        <v>14.257425742574263</v>
      </c>
    </row>
    <row r="56" spans="1:12" ht="12.75">
      <c r="A56" s="8">
        <v>45</v>
      </c>
      <c r="B56" s="8">
        <v>1</v>
      </c>
      <c r="C56" s="8">
        <v>5</v>
      </c>
      <c r="D56" s="8">
        <v>649</v>
      </c>
      <c r="E56" s="22" t="s">
        <v>231</v>
      </c>
      <c r="F56" s="8" t="s">
        <v>65</v>
      </c>
      <c r="G56" s="39" t="s">
        <v>115</v>
      </c>
      <c r="H56" s="40" t="s">
        <v>201</v>
      </c>
      <c r="I56" s="16">
        <v>0.45</v>
      </c>
      <c r="J56" s="16">
        <v>0.07013888888888886</v>
      </c>
      <c r="K56" s="41">
        <v>0.017881944444444464</v>
      </c>
      <c r="L56" s="42">
        <v>14.257425742574263</v>
      </c>
    </row>
    <row r="57" spans="1:12" ht="12.75">
      <c r="A57" s="8">
        <v>49</v>
      </c>
      <c r="B57" s="8">
        <v>2</v>
      </c>
      <c r="C57" s="8">
        <v>4</v>
      </c>
      <c r="D57" s="8">
        <v>645</v>
      </c>
      <c r="E57" s="22" t="s">
        <v>250</v>
      </c>
      <c r="F57" s="8" t="s">
        <v>65</v>
      </c>
      <c r="G57" s="39" t="s">
        <v>165</v>
      </c>
      <c r="H57" s="40" t="s">
        <v>201</v>
      </c>
      <c r="I57" s="16">
        <v>0.45</v>
      </c>
      <c r="J57" s="16">
        <v>0.07013888888888886</v>
      </c>
      <c r="K57" s="41">
        <v>0.017881944444444464</v>
      </c>
      <c r="L57" s="42">
        <v>14.257425742574263</v>
      </c>
    </row>
    <row r="58" spans="1:12" ht="12.75">
      <c r="A58" s="8">
        <v>47</v>
      </c>
      <c r="B58" s="8">
        <v>1</v>
      </c>
      <c r="C58" s="8">
        <v>5</v>
      </c>
      <c r="D58" s="8">
        <v>644</v>
      </c>
      <c r="E58" s="22" t="s">
        <v>252</v>
      </c>
      <c r="F58" s="8" t="s">
        <v>78</v>
      </c>
      <c r="G58" s="39" t="s">
        <v>100</v>
      </c>
      <c r="H58" s="40" t="s">
        <v>198</v>
      </c>
      <c r="I58" s="16">
        <v>0.45</v>
      </c>
      <c r="J58" s="16">
        <v>0.07013888888888886</v>
      </c>
      <c r="K58" s="41">
        <v>0.017881944444444464</v>
      </c>
      <c r="L58" s="42">
        <v>14.257425742574263</v>
      </c>
    </row>
    <row r="59" spans="1:12" ht="12.75">
      <c r="A59" s="8">
        <v>48</v>
      </c>
      <c r="B59" s="8">
        <v>2</v>
      </c>
      <c r="C59" s="8">
        <v>4</v>
      </c>
      <c r="D59" s="8">
        <v>647</v>
      </c>
      <c r="E59" s="22" t="s">
        <v>245</v>
      </c>
      <c r="F59" s="8" t="s">
        <v>78</v>
      </c>
      <c r="G59" s="39" t="s">
        <v>101</v>
      </c>
      <c r="H59" s="40" t="s">
        <v>201</v>
      </c>
      <c r="I59" s="16">
        <v>0.45</v>
      </c>
      <c r="J59" s="16">
        <v>0.07013888888888886</v>
      </c>
      <c r="K59" s="41">
        <v>0.017881944444444464</v>
      </c>
      <c r="L59" s="42">
        <v>14.257425742574263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40"/>
  <sheetViews>
    <sheetView workbookViewId="0" topLeftCell="A1">
      <selection activeCell="E6" sqref="E6"/>
    </sheetView>
  </sheetViews>
  <sheetFormatPr defaultColWidth="9.140625" defaultRowHeight="12.75"/>
  <cols>
    <col min="1" max="1" width="39.140625" style="23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23" t="s">
        <v>29</v>
      </c>
    </row>
    <row r="2" spans="1:8" ht="12.75">
      <c r="A2" s="23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23" t="s">
        <v>63</v>
      </c>
      <c r="B3" s="23" t="s">
        <v>28</v>
      </c>
      <c r="C3" s="23" t="s">
        <v>34</v>
      </c>
      <c r="D3" s="23" t="s">
        <v>17</v>
      </c>
    </row>
    <row r="4" spans="1:4" ht="12.75">
      <c r="A4" s="23" t="s">
        <v>63</v>
      </c>
      <c r="B4" s="23" t="s">
        <v>28</v>
      </c>
      <c r="C4" s="23" t="s">
        <v>32</v>
      </c>
      <c r="D4" s="23" t="s">
        <v>16</v>
      </c>
    </row>
    <row r="5" spans="1:9" ht="12.75">
      <c r="A5" s="23" t="s">
        <v>41</v>
      </c>
      <c r="B5" s="23" t="s">
        <v>28</v>
      </c>
      <c r="C5" s="23" t="s">
        <v>93</v>
      </c>
      <c r="D5" s="23" t="s">
        <v>19</v>
      </c>
      <c r="E5" s="29" t="s">
        <v>58</v>
      </c>
      <c r="I5" s="23">
        <v>1</v>
      </c>
    </row>
    <row r="6" spans="1:9" ht="12.75">
      <c r="A6" s="23" t="s">
        <v>59</v>
      </c>
      <c r="B6" s="23" t="s">
        <v>35</v>
      </c>
      <c r="C6" s="23" t="s">
        <v>280</v>
      </c>
      <c r="D6" s="23" t="s">
        <v>43</v>
      </c>
      <c r="E6" s="29" t="s">
        <v>58</v>
      </c>
      <c r="F6" s="23" t="s">
        <v>17</v>
      </c>
      <c r="G6" s="23" t="s">
        <v>51</v>
      </c>
      <c r="H6" s="29" t="s">
        <v>50</v>
      </c>
      <c r="I6" s="23">
        <v>1</v>
      </c>
    </row>
    <row r="7" spans="1:3" ht="12.75">
      <c r="A7" s="23" t="s">
        <v>63</v>
      </c>
      <c r="B7" s="23" t="s">
        <v>35</v>
      </c>
      <c r="C7" s="23" t="s">
        <v>62</v>
      </c>
    </row>
    <row r="8" spans="1:8" ht="12.75">
      <c r="A8" s="23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29" t="s">
        <v>50</v>
      </c>
    </row>
    <row r="9" ht="12.75"/>
    <row r="10" ht="12.75"/>
    <row r="11" ht="12.75"/>
    <row r="12" ht="12.75"/>
    <row r="16" spans="1:2" ht="12.75">
      <c r="A16" s="23" t="s">
        <v>37</v>
      </c>
      <c r="B16" s="23">
        <v>5</v>
      </c>
    </row>
    <row r="17" spans="1:2" ht="12.75">
      <c r="A17" s="23" t="s">
        <v>38</v>
      </c>
      <c r="B17" s="23">
        <v>900</v>
      </c>
    </row>
    <row r="18" spans="1:2" ht="12.75">
      <c r="A18" s="23" t="s">
        <v>39</v>
      </c>
      <c r="B18" s="23">
        <v>900</v>
      </c>
    </row>
    <row r="19" spans="1:2" ht="12.75">
      <c r="A19" s="23" t="s">
        <v>40</v>
      </c>
      <c r="B19" s="23">
        <v>20</v>
      </c>
    </row>
    <row r="20" spans="1:5" ht="12.75">
      <c r="A20" s="23" t="s">
        <v>45</v>
      </c>
      <c r="B20" s="23">
        <v>1</v>
      </c>
      <c r="E20" s="33" t="s">
        <v>82</v>
      </c>
    </row>
    <row r="21" spans="1:2" ht="12.75">
      <c r="A21" s="23" t="s">
        <v>48</v>
      </c>
      <c r="B21" s="23">
        <v>0</v>
      </c>
    </row>
    <row r="22" spans="1:6" ht="12.75">
      <c r="A22" s="23" t="s">
        <v>88</v>
      </c>
      <c r="B22" s="38"/>
      <c r="E22" s="34" t="s">
        <v>89</v>
      </c>
      <c r="F22" s="23"/>
    </row>
    <row r="23" spans="1:6" ht="12.75">
      <c r="A23" s="23" t="s">
        <v>57</v>
      </c>
      <c r="B23" s="23">
        <v>0</v>
      </c>
      <c r="E23" s="23" t="s">
        <v>64</v>
      </c>
      <c r="F23" s="23"/>
    </row>
    <row r="24" spans="1:5" ht="12.75">
      <c r="A24" s="23" t="s">
        <v>66</v>
      </c>
      <c r="B24" s="23">
        <v>1</v>
      </c>
      <c r="E24" s="23" t="s">
        <v>67</v>
      </c>
    </row>
    <row r="25" spans="1:5" ht="12.75">
      <c r="A25" s="35" t="s">
        <v>84</v>
      </c>
      <c r="B25" s="23">
        <v>10</v>
      </c>
      <c r="E25" s="34" t="s">
        <v>83</v>
      </c>
    </row>
    <row r="26" spans="1:2" ht="12.75">
      <c r="A26" s="23" t="s">
        <v>79</v>
      </c>
      <c r="B26" s="23" t="s">
        <v>80</v>
      </c>
    </row>
    <row r="27" spans="1:5" ht="12.75">
      <c r="A27" s="23" t="s">
        <v>81</v>
      </c>
      <c r="B27" s="23">
        <v>7</v>
      </c>
      <c r="E27" s="36" t="s">
        <v>85</v>
      </c>
    </row>
    <row r="30" ht="12.75">
      <c r="A30" s="23" t="s">
        <v>27</v>
      </c>
    </row>
    <row r="31" ht="12.75">
      <c r="A31" s="23">
        <v>120</v>
      </c>
    </row>
    <row r="32" ht="12.75">
      <c r="A32" s="23">
        <v>100</v>
      </c>
    </row>
    <row r="33" ht="12.75">
      <c r="A33" s="23">
        <v>90</v>
      </c>
    </row>
    <row r="34" ht="12.75">
      <c r="A34" s="23">
        <v>80</v>
      </c>
    </row>
    <row r="35" ht="12.75">
      <c r="A35" s="23">
        <v>70</v>
      </c>
    </row>
    <row r="36" ht="12.75">
      <c r="A36" s="23">
        <v>60</v>
      </c>
    </row>
    <row r="37" ht="12.75">
      <c r="A37" s="23">
        <v>50</v>
      </c>
    </row>
    <row r="38" ht="12.75">
      <c r="A38" s="23">
        <v>40</v>
      </c>
    </row>
    <row r="39" ht="12.75">
      <c r="A39" s="23">
        <v>30</v>
      </c>
    </row>
    <row r="40" ht="12.75">
      <c r="A40" s="23">
        <v>20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J146"/>
  <sheetViews>
    <sheetView tabSelected="1" workbookViewId="0" topLeftCell="A1">
      <selection activeCell="A6" sqref="A6"/>
    </sheetView>
  </sheetViews>
  <sheetFormatPr defaultColWidth="9.140625" defaultRowHeight="12.75"/>
  <cols>
    <col min="1" max="3" width="5.140625" style="0" bestFit="1" customWidth="1"/>
    <col min="4" max="4" width="31.57421875" style="0" bestFit="1" customWidth="1"/>
    <col min="5" max="5" width="4.421875" style="0" bestFit="1" customWidth="1"/>
    <col min="6" max="6" width="23.00390625" style="0" bestFit="1" customWidth="1"/>
    <col min="7" max="7" width="7.421875" style="0" bestFit="1" customWidth="1"/>
    <col min="9" max="9" width="9.8515625" style="0" bestFit="1" customWidth="1"/>
    <col min="10" max="10" width="6.8515625" style="0" bestFit="1" customWidth="1"/>
  </cols>
  <sheetData>
    <row r="1" ht="53.25" customHeight="1"/>
    <row r="4" spans="1:10" ht="15">
      <c r="A4" s="47" t="s">
        <v>281</v>
      </c>
      <c r="B4" s="47"/>
      <c r="C4" s="47"/>
      <c r="D4" s="47"/>
      <c r="E4" s="47"/>
      <c r="F4" s="47"/>
      <c r="G4" s="47"/>
      <c r="H4" s="47"/>
      <c r="I4" s="47"/>
      <c r="J4" s="47"/>
    </row>
    <row r="5" spans="1:9" ht="12.75">
      <c r="A5" s="5" t="s">
        <v>6</v>
      </c>
      <c r="B5" s="5" t="s">
        <v>70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</row>
    <row r="6" spans="1:9" ht="12.75">
      <c r="A6" s="8">
        <v>1</v>
      </c>
      <c r="B6" s="8">
        <v>1</v>
      </c>
      <c r="C6" s="8">
        <v>61</v>
      </c>
      <c r="D6" s="22" t="s">
        <v>263</v>
      </c>
      <c r="E6" s="8" t="s">
        <v>18</v>
      </c>
      <c r="F6" s="39" t="s">
        <v>102</v>
      </c>
      <c r="G6" s="40" t="s">
        <v>201</v>
      </c>
      <c r="H6" s="16">
        <v>0.43211805555555555</v>
      </c>
      <c r="I6" s="16">
        <v>0.0522569444444444</v>
      </c>
    </row>
    <row r="7" spans="1:9" ht="12.75">
      <c r="A7" s="8">
        <v>2</v>
      </c>
      <c r="B7" s="8">
        <v>1</v>
      </c>
      <c r="C7" s="8">
        <v>32</v>
      </c>
      <c r="D7" s="22" t="s">
        <v>226</v>
      </c>
      <c r="E7" s="8" t="s">
        <v>16</v>
      </c>
      <c r="F7" s="39" t="s">
        <v>105</v>
      </c>
      <c r="G7" s="40" t="s">
        <v>201</v>
      </c>
      <c r="H7" s="16">
        <v>0.4322916666666667</v>
      </c>
      <c r="I7" s="16">
        <v>0.052430555555555536</v>
      </c>
    </row>
    <row r="8" spans="1:9" ht="12.75">
      <c r="A8" s="8">
        <v>3</v>
      </c>
      <c r="B8" s="8">
        <v>1</v>
      </c>
      <c r="C8" s="8">
        <v>56</v>
      </c>
      <c r="D8" s="22" t="s">
        <v>258</v>
      </c>
      <c r="E8" s="8" t="s">
        <v>17</v>
      </c>
      <c r="F8" s="39" t="s">
        <v>102</v>
      </c>
      <c r="G8" s="40" t="s">
        <v>201</v>
      </c>
      <c r="H8" s="16">
        <v>0.4351851851851852</v>
      </c>
      <c r="I8" s="16">
        <v>0.055324074074074026</v>
      </c>
    </row>
    <row r="9" spans="1:9" ht="12.75">
      <c r="A9" s="8">
        <v>4</v>
      </c>
      <c r="B9" s="8">
        <v>2</v>
      </c>
      <c r="C9" s="8">
        <v>16</v>
      </c>
      <c r="D9" s="22" t="s">
        <v>210</v>
      </c>
      <c r="E9" s="8" t="s">
        <v>16</v>
      </c>
      <c r="F9" s="39" t="s">
        <v>105</v>
      </c>
      <c r="G9" s="40" t="s">
        <v>201</v>
      </c>
      <c r="H9" s="16">
        <v>0.4355324074074074</v>
      </c>
      <c r="I9" s="16">
        <v>0.05567129629629625</v>
      </c>
    </row>
    <row r="10" spans="1:9" ht="12.75">
      <c r="A10" s="8">
        <v>5</v>
      </c>
      <c r="B10" s="8">
        <v>1</v>
      </c>
      <c r="C10" s="8">
        <v>67</v>
      </c>
      <c r="D10" s="22" t="s">
        <v>270</v>
      </c>
      <c r="E10" s="8" t="s">
        <v>19</v>
      </c>
      <c r="F10" s="39" t="s">
        <v>102</v>
      </c>
      <c r="G10" s="40" t="s">
        <v>201</v>
      </c>
      <c r="H10" s="16">
        <v>0.4357638888888889</v>
      </c>
      <c r="I10" s="16">
        <v>0.055902777777777746</v>
      </c>
    </row>
    <row r="11" spans="1:9" ht="12.75">
      <c r="A11" s="8">
        <v>6</v>
      </c>
      <c r="B11" s="8">
        <v>2</v>
      </c>
      <c r="C11" s="8">
        <v>39</v>
      </c>
      <c r="D11" s="22" t="s">
        <v>236</v>
      </c>
      <c r="E11" s="8" t="s">
        <v>18</v>
      </c>
      <c r="F11" s="39" t="s">
        <v>111</v>
      </c>
      <c r="G11" s="40" t="s">
        <v>201</v>
      </c>
      <c r="H11" s="16">
        <v>0.4357638888888889</v>
      </c>
      <c r="I11" s="16">
        <v>0.055902777777777746</v>
      </c>
    </row>
    <row r="12" spans="1:9" ht="12.75">
      <c r="A12" s="8">
        <v>7</v>
      </c>
      <c r="B12" s="8">
        <v>2</v>
      </c>
      <c r="C12" s="8">
        <v>20</v>
      </c>
      <c r="D12" s="22" t="s">
        <v>214</v>
      </c>
      <c r="E12" s="8" t="s">
        <v>19</v>
      </c>
      <c r="F12" s="39" t="s">
        <v>161</v>
      </c>
      <c r="G12" s="40" t="s">
        <v>206</v>
      </c>
      <c r="H12" s="16">
        <v>0.43599537037037034</v>
      </c>
      <c r="I12" s="16">
        <v>0.05613425925925919</v>
      </c>
    </row>
    <row r="13" spans="1:9" ht="12.75">
      <c r="A13" s="8">
        <v>8</v>
      </c>
      <c r="B13" s="8">
        <v>3</v>
      </c>
      <c r="C13" s="8">
        <v>8</v>
      </c>
      <c r="D13" s="22" t="s">
        <v>204</v>
      </c>
      <c r="E13" s="8" t="s">
        <v>16</v>
      </c>
      <c r="F13" s="39" t="s">
        <v>111</v>
      </c>
      <c r="G13" s="40" t="s">
        <v>201</v>
      </c>
      <c r="H13" s="16">
        <v>0.4361689814814815</v>
      </c>
      <c r="I13" s="16">
        <v>0.05630787037037033</v>
      </c>
    </row>
    <row r="14" spans="1:9" ht="12.75">
      <c r="A14" s="8">
        <v>9</v>
      </c>
      <c r="B14" s="8">
        <v>2</v>
      </c>
      <c r="C14" s="8">
        <v>54</v>
      </c>
      <c r="D14" s="22" t="s">
        <v>256</v>
      </c>
      <c r="E14" s="8" t="s">
        <v>17</v>
      </c>
      <c r="F14" s="39" t="s">
        <v>102</v>
      </c>
      <c r="G14" s="40" t="s">
        <v>201</v>
      </c>
      <c r="H14" s="16">
        <v>0.43651620370370375</v>
      </c>
      <c r="I14" s="16">
        <v>0.056655092592592604</v>
      </c>
    </row>
    <row r="15" spans="1:9" ht="12.75">
      <c r="A15" s="8">
        <v>10</v>
      </c>
      <c r="B15" s="8">
        <v>3</v>
      </c>
      <c r="C15" s="8">
        <v>62</v>
      </c>
      <c r="D15" s="22" t="s">
        <v>264</v>
      </c>
      <c r="E15" s="8" t="s">
        <v>18</v>
      </c>
      <c r="F15" s="39" t="s">
        <v>155</v>
      </c>
      <c r="G15" s="40" t="s">
        <v>198</v>
      </c>
      <c r="H15" s="16">
        <v>0.4366319444444444</v>
      </c>
      <c r="I15" s="16">
        <v>0.05677083333333327</v>
      </c>
    </row>
    <row r="16" spans="1:9" ht="12.75">
      <c r="A16" s="8">
        <v>11</v>
      </c>
      <c r="B16" s="8">
        <v>3</v>
      </c>
      <c r="C16" s="8">
        <v>9</v>
      </c>
      <c r="D16" s="22" t="s">
        <v>205</v>
      </c>
      <c r="E16" s="8" t="s">
        <v>17</v>
      </c>
      <c r="F16" s="39" t="s">
        <v>94</v>
      </c>
      <c r="G16" s="40" t="s">
        <v>206</v>
      </c>
      <c r="H16" s="16">
        <v>0.4373263888888889</v>
      </c>
      <c r="I16" s="16">
        <v>0.05746527777777777</v>
      </c>
    </row>
    <row r="17" spans="1:9" ht="12.75">
      <c r="A17" s="8">
        <v>12</v>
      </c>
      <c r="B17" s="8">
        <v>4</v>
      </c>
      <c r="C17" s="8">
        <v>52</v>
      </c>
      <c r="D17" s="22" t="s">
        <v>255</v>
      </c>
      <c r="E17" s="8" t="s">
        <v>17</v>
      </c>
      <c r="F17" s="39" t="s">
        <v>102</v>
      </c>
      <c r="G17" s="40" t="s">
        <v>201</v>
      </c>
      <c r="H17" s="16">
        <v>0.43755787037037036</v>
      </c>
      <c r="I17" s="16">
        <v>0.05769675925925921</v>
      </c>
    </row>
    <row r="18" spans="1:9" ht="12.75">
      <c r="A18" s="8">
        <v>13</v>
      </c>
      <c r="B18" s="8">
        <v>4</v>
      </c>
      <c r="C18" s="8">
        <v>40</v>
      </c>
      <c r="D18" s="22" t="s">
        <v>237</v>
      </c>
      <c r="E18" s="8" t="s">
        <v>18</v>
      </c>
      <c r="F18" s="39" t="s">
        <v>94</v>
      </c>
      <c r="G18" s="40" t="s">
        <v>206</v>
      </c>
      <c r="H18" s="16">
        <v>0.43787037037037035</v>
      </c>
      <c r="I18" s="16">
        <v>0.058009259259259205</v>
      </c>
    </row>
    <row r="19" spans="1:9" ht="12.75">
      <c r="A19" s="8">
        <v>14</v>
      </c>
      <c r="B19" s="8">
        <v>5</v>
      </c>
      <c r="C19" s="8">
        <v>30</v>
      </c>
      <c r="D19" s="22" t="s">
        <v>224</v>
      </c>
      <c r="E19" s="8" t="s">
        <v>17</v>
      </c>
      <c r="F19" s="39" t="s">
        <v>102</v>
      </c>
      <c r="G19" s="40" t="s">
        <v>201</v>
      </c>
      <c r="H19" s="16">
        <v>0.4381365740740741</v>
      </c>
      <c r="I19" s="16">
        <v>0.05827546296296293</v>
      </c>
    </row>
    <row r="20" spans="1:9" ht="12.75">
      <c r="A20" s="8">
        <v>15</v>
      </c>
      <c r="B20" s="8">
        <v>3</v>
      </c>
      <c r="C20" s="8">
        <v>3</v>
      </c>
      <c r="D20" s="22" t="s">
        <v>200</v>
      </c>
      <c r="E20" s="8" t="s">
        <v>19</v>
      </c>
      <c r="F20" s="39" t="s">
        <v>101</v>
      </c>
      <c r="G20" s="40" t="s">
        <v>201</v>
      </c>
      <c r="H20" s="16">
        <v>0.4381944444444445</v>
      </c>
      <c r="I20" s="16">
        <v>0.05833333333333335</v>
      </c>
    </row>
    <row r="21" spans="1:9" ht="12.75">
      <c r="A21" s="8">
        <v>16</v>
      </c>
      <c r="B21" s="8">
        <v>5</v>
      </c>
      <c r="C21" s="8">
        <v>34</v>
      </c>
      <c r="D21" s="22" t="s">
        <v>229</v>
      </c>
      <c r="E21" s="8" t="s">
        <v>18</v>
      </c>
      <c r="F21" s="39" t="s">
        <v>97</v>
      </c>
      <c r="G21" s="40" t="s">
        <v>201</v>
      </c>
      <c r="H21" s="16">
        <v>0.4387152777777778</v>
      </c>
      <c r="I21" s="16">
        <v>0.05885416666666665</v>
      </c>
    </row>
    <row r="22" spans="1:9" ht="12.75">
      <c r="A22" s="8">
        <v>17</v>
      </c>
      <c r="B22" s="8">
        <v>4</v>
      </c>
      <c r="C22" s="8">
        <v>63</v>
      </c>
      <c r="D22" s="22" t="s">
        <v>266</v>
      </c>
      <c r="E22" s="8" t="s">
        <v>19</v>
      </c>
      <c r="F22" s="39" t="s">
        <v>111</v>
      </c>
      <c r="G22" s="40" t="s">
        <v>201</v>
      </c>
      <c r="H22" s="16">
        <v>0.4391203703703704</v>
      </c>
      <c r="I22" s="16">
        <v>0.059259259259259234</v>
      </c>
    </row>
    <row r="23" spans="1:9" ht="12.75">
      <c r="A23" s="8">
        <v>18</v>
      </c>
      <c r="B23" s="8">
        <v>6</v>
      </c>
      <c r="C23" s="8">
        <v>38</v>
      </c>
      <c r="D23" s="22" t="s">
        <v>235</v>
      </c>
      <c r="E23" s="8" t="s">
        <v>17</v>
      </c>
      <c r="F23" s="39" t="s">
        <v>111</v>
      </c>
      <c r="G23" s="40" t="s">
        <v>201</v>
      </c>
      <c r="H23" s="16">
        <v>0.43944444444444447</v>
      </c>
      <c r="I23" s="16">
        <v>0.05958333333333332</v>
      </c>
    </row>
    <row r="24" spans="1:9" ht="12.75">
      <c r="A24" s="8">
        <v>19</v>
      </c>
      <c r="B24" s="8">
        <v>6</v>
      </c>
      <c r="C24" s="8">
        <v>51</v>
      </c>
      <c r="D24" s="22" t="s">
        <v>254</v>
      </c>
      <c r="E24" s="8" t="s">
        <v>18</v>
      </c>
      <c r="F24" s="39" t="s">
        <v>111</v>
      </c>
      <c r="G24" s="40" t="s">
        <v>201</v>
      </c>
      <c r="H24" s="16">
        <v>0.44045138888888885</v>
      </c>
      <c r="I24" s="16">
        <v>0.0605902777777777</v>
      </c>
    </row>
    <row r="25" spans="1:9" ht="12.75">
      <c r="A25" s="8">
        <v>20</v>
      </c>
      <c r="B25" s="8">
        <v>4</v>
      </c>
      <c r="C25" s="8">
        <v>42</v>
      </c>
      <c r="D25" s="22" t="s">
        <v>241</v>
      </c>
      <c r="E25" s="8" t="s">
        <v>16</v>
      </c>
      <c r="F25" s="39" t="s">
        <v>96</v>
      </c>
      <c r="G25" s="40" t="s">
        <v>198</v>
      </c>
      <c r="H25" s="16">
        <v>0.44114583333333335</v>
      </c>
      <c r="I25" s="16">
        <v>0.0612847222222222</v>
      </c>
    </row>
    <row r="26" spans="1:9" ht="12.75">
      <c r="A26" s="8">
        <v>21</v>
      </c>
      <c r="B26" s="8">
        <v>1</v>
      </c>
      <c r="C26" s="8">
        <v>46</v>
      </c>
      <c r="D26" s="22" t="s">
        <v>246</v>
      </c>
      <c r="E26" s="8" t="s">
        <v>20</v>
      </c>
      <c r="F26" s="39" t="s">
        <v>102</v>
      </c>
      <c r="G26" s="40" t="s">
        <v>201</v>
      </c>
      <c r="H26" s="16">
        <v>0.4411805555555555</v>
      </c>
      <c r="I26" s="16">
        <v>0.06131944444444437</v>
      </c>
    </row>
    <row r="27" spans="1:9" ht="12.75">
      <c r="A27" s="8">
        <v>22</v>
      </c>
      <c r="B27" s="8">
        <v>7</v>
      </c>
      <c r="C27" s="8">
        <v>10</v>
      </c>
      <c r="D27" s="22" t="s">
        <v>207</v>
      </c>
      <c r="E27" s="8" t="s">
        <v>18</v>
      </c>
      <c r="F27" s="39" t="s">
        <v>94</v>
      </c>
      <c r="G27" s="40" t="s">
        <v>206</v>
      </c>
      <c r="H27" s="16">
        <v>0.4412962962962963</v>
      </c>
      <c r="I27" s="16">
        <v>0.06143518518518515</v>
      </c>
    </row>
    <row r="28" spans="1:9" ht="12.75">
      <c r="A28" s="8">
        <v>23</v>
      </c>
      <c r="B28" s="8">
        <v>7</v>
      </c>
      <c r="C28" s="8">
        <v>68</v>
      </c>
      <c r="D28" s="22" t="s">
        <v>279</v>
      </c>
      <c r="E28" s="8" t="s">
        <v>17</v>
      </c>
      <c r="F28" s="39" t="s">
        <v>99</v>
      </c>
      <c r="G28" s="40" t="s">
        <v>198</v>
      </c>
      <c r="H28" s="16">
        <v>0.4415509259259259</v>
      </c>
      <c r="I28" s="16">
        <v>0.061689814814814725</v>
      </c>
    </row>
    <row r="29" spans="1:9" ht="12.75">
      <c r="A29" s="8">
        <v>24</v>
      </c>
      <c r="B29" s="8">
        <v>5</v>
      </c>
      <c r="C29" s="8">
        <v>31</v>
      </c>
      <c r="D29" s="22" t="s">
        <v>225</v>
      </c>
      <c r="E29" s="8" t="s">
        <v>19</v>
      </c>
      <c r="F29" s="39" t="s">
        <v>99</v>
      </c>
      <c r="G29" s="40" t="s">
        <v>198</v>
      </c>
      <c r="H29" s="16">
        <v>0.4421296296296296</v>
      </c>
      <c r="I29" s="16">
        <v>0.062268518518518445</v>
      </c>
    </row>
    <row r="30" spans="1:9" ht="12.75">
      <c r="A30" s="8">
        <v>25</v>
      </c>
      <c r="B30" s="8">
        <v>8</v>
      </c>
      <c r="C30" s="8">
        <v>1</v>
      </c>
      <c r="D30" s="22" t="s">
        <v>197</v>
      </c>
      <c r="E30" s="8" t="s">
        <v>18</v>
      </c>
      <c r="F30" s="39" t="s">
        <v>96</v>
      </c>
      <c r="G30" s="40" t="s">
        <v>198</v>
      </c>
      <c r="H30" s="16">
        <v>0.44241898148148145</v>
      </c>
      <c r="I30" s="16">
        <v>0.0625578703703703</v>
      </c>
    </row>
    <row r="31" spans="1:9" ht="12.75">
      <c r="A31" s="8">
        <v>26</v>
      </c>
      <c r="B31" s="8">
        <v>9</v>
      </c>
      <c r="C31" s="8">
        <v>60</v>
      </c>
      <c r="D31" s="22" t="s">
        <v>262</v>
      </c>
      <c r="E31" s="8" t="s">
        <v>18</v>
      </c>
      <c r="F31" s="39" t="s">
        <v>156</v>
      </c>
      <c r="G31" s="40" t="s">
        <v>201</v>
      </c>
      <c r="H31" s="16">
        <v>0.4426851851851852</v>
      </c>
      <c r="I31" s="16">
        <v>0.06282407407407403</v>
      </c>
    </row>
    <row r="32" spans="1:9" ht="12.75">
      <c r="A32" s="8">
        <v>27</v>
      </c>
      <c r="B32" s="8">
        <v>2</v>
      </c>
      <c r="C32" s="8">
        <v>17</v>
      </c>
      <c r="D32" s="22" t="s">
        <v>211</v>
      </c>
      <c r="E32" s="8" t="s">
        <v>20</v>
      </c>
      <c r="F32" s="39" t="s">
        <v>101</v>
      </c>
      <c r="G32" s="40" t="s">
        <v>201</v>
      </c>
      <c r="H32" s="16">
        <v>0.4436574074074074</v>
      </c>
      <c r="I32" s="16">
        <v>0.06379629629629624</v>
      </c>
    </row>
    <row r="33" spans="1:9" ht="12.75">
      <c r="A33" s="8">
        <v>28</v>
      </c>
      <c r="B33" s="8">
        <v>6</v>
      </c>
      <c r="C33" s="8">
        <v>19</v>
      </c>
      <c r="D33" s="22" t="s">
        <v>213</v>
      </c>
      <c r="E33" s="8" t="s">
        <v>19</v>
      </c>
      <c r="F33" s="39" t="s">
        <v>104</v>
      </c>
      <c r="G33" s="40" t="s">
        <v>201</v>
      </c>
      <c r="H33" s="16">
        <v>0.4439814814814815</v>
      </c>
      <c r="I33" s="16">
        <v>0.06412037037037033</v>
      </c>
    </row>
    <row r="34" spans="1:9" ht="12.75">
      <c r="A34" s="8">
        <v>29</v>
      </c>
      <c r="B34" s="8">
        <v>10</v>
      </c>
      <c r="C34" s="8">
        <v>37</v>
      </c>
      <c r="D34" s="22" t="s">
        <v>233</v>
      </c>
      <c r="E34" s="8" t="s">
        <v>18</v>
      </c>
      <c r="F34" s="39" t="s">
        <v>234</v>
      </c>
      <c r="G34" s="40" t="s">
        <v>198</v>
      </c>
      <c r="H34" s="16">
        <v>0.44427083333333334</v>
      </c>
      <c r="I34" s="16">
        <v>0.06440972222222219</v>
      </c>
    </row>
    <row r="35" spans="1:9" ht="12.75">
      <c r="A35" s="8">
        <v>30</v>
      </c>
      <c r="B35" s="8">
        <v>5</v>
      </c>
      <c r="C35" s="8">
        <v>45</v>
      </c>
      <c r="D35" s="22" t="s">
        <v>244</v>
      </c>
      <c r="E35" s="8" t="s">
        <v>16</v>
      </c>
      <c r="F35" s="39" t="s">
        <v>96</v>
      </c>
      <c r="G35" s="40" t="s">
        <v>198</v>
      </c>
      <c r="H35" s="16">
        <v>0.44537037037037036</v>
      </c>
      <c r="I35" s="16">
        <v>0.06550925925925921</v>
      </c>
    </row>
    <row r="36" spans="1:9" ht="12.75">
      <c r="A36" s="8">
        <v>31</v>
      </c>
      <c r="B36" s="8">
        <v>11</v>
      </c>
      <c r="C36" s="8">
        <v>66</v>
      </c>
      <c r="D36" s="22" t="s">
        <v>269</v>
      </c>
      <c r="E36" s="8" t="s">
        <v>18</v>
      </c>
      <c r="F36" s="39" t="s">
        <v>99</v>
      </c>
      <c r="G36" s="40" t="s">
        <v>198</v>
      </c>
      <c r="H36" s="16">
        <v>0.4458333333333333</v>
      </c>
      <c r="I36" s="16">
        <v>0.06597222222222215</v>
      </c>
    </row>
    <row r="37" spans="1:9" ht="12.75">
      <c r="A37" s="8">
        <v>32</v>
      </c>
      <c r="B37" s="8">
        <v>3</v>
      </c>
      <c r="C37" s="8">
        <v>64</v>
      </c>
      <c r="D37" s="22" t="s">
        <v>267</v>
      </c>
      <c r="E37" s="8" t="s">
        <v>20</v>
      </c>
      <c r="F37" s="39" t="s">
        <v>156</v>
      </c>
      <c r="G37" s="40" t="s">
        <v>201</v>
      </c>
      <c r="H37" s="16">
        <v>0.4459490740740741</v>
      </c>
      <c r="I37" s="16">
        <v>0.06608796296296293</v>
      </c>
    </row>
    <row r="38" spans="1:9" ht="12.75">
      <c r="A38" s="8">
        <v>33</v>
      </c>
      <c r="B38" s="8">
        <v>4</v>
      </c>
      <c r="C38" s="8">
        <v>29</v>
      </c>
      <c r="D38" s="22" t="s">
        <v>223</v>
      </c>
      <c r="E38" s="8" t="s">
        <v>20</v>
      </c>
      <c r="F38" s="39" t="s">
        <v>172</v>
      </c>
      <c r="G38" s="40" t="s">
        <v>206</v>
      </c>
      <c r="H38" s="16">
        <v>0.4463888888888889</v>
      </c>
      <c r="I38" s="16">
        <v>0.06652777777777774</v>
      </c>
    </row>
    <row r="39" spans="1:9" ht="12.75">
      <c r="A39" s="8">
        <v>34</v>
      </c>
      <c r="B39" s="8">
        <v>8</v>
      </c>
      <c r="C39" s="8">
        <v>65</v>
      </c>
      <c r="D39" s="22" t="s">
        <v>268</v>
      </c>
      <c r="E39" s="8" t="s">
        <v>17</v>
      </c>
      <c r="F39" s="39" t="s">
        <v>99</v>
      </c>
      <c r="G39" s="40" t="s">
        <v>198</v>
      </c>
      <c r="H39" s="16">
        <v>0.446412037037037</v>
      </c>
      <c r="I39" s="16">
        <v>0.06655092592592587</v>
      </c>
    </row>
    <row r="40" spans="1:9" ht="12.75">
      <c r="A40" s="8">
        <v>35</v>
      </c>
      <c r="B40" s="8">
        <v>12</v>
      </c>
      <c r="C40" s="8">
        <v>55</v>
      </c>
      <c r="D40" s="22" t="s">
        <v>257</v>
      </c>
      <c r="E40" s="8" t="s">
        <v>18</v>
      </c>
      <c r="F40" s="39" t="s">
        <v>111</v>
      </c>
      <c r="G40" s="40" t="s">
        <v>201</v>
      </c>
      <c r="H40" s="16">
        <v>0.4465277777777778</v>
      </c>
      <c r="I40" s="16">
        <v>0.06666666666666665</v>
      </c>
    </row>
    <row r="41" spans="1:9" ht="12.75">
      <c r="A41" s="8">
        <v>36</v>
      </c>
      <c r="B41" s="8">
        <v>9</v>
      </c>
      <c r="C41" s="8">
        <v>48</v>
      </c>
      <c r="D41" s="22" t="s">
        <v>248</v>
      </c>
      <c r="E41" s="8" t="s">
        <v>17</v>
      </c>
      <c r="F41" s="39" t="s">
        <v>195</v>
      </c>
      <c r="G41" s="40" t="s">
        <v>206</v>
      </c>
      <c r="H41" s="16">
        <v>0.446875</v>
      </c>
      <c r="I41" s="16">
        <v>0.06701388888888887</v>
      </c>
    </row>
    <row r="42" spans="1:9" ht="12.75">
      <c r="A42" s="8">
        <v>37</v>
      </c>
      <c r="B42" s="8">
        <v>13</v>
      </c>
      <c r="C42" s="8">
        <v>41</v>
      </c>
      <c r="D42" s="22" t="s">
        <v>239</v>
      </c>
      <c r="E42" s="8" t="s">
        <v>18</v>
      </c>
      <c r="F42" s="39" t="s">
        <v>157</v>
      </c>
      <c r="G42" s="40" t="s">
        <v>240</v>
      </c>
      <c r="H42" s="16">
        <v>0.44751157407407405</v>
      </c>
      <c r="I42" s="16">
        <v>0.0676504629629629</v>
      </c>
    </row>
    <row r="43" spans="1:9" ht="12.75">
      <c r="A43" s="8">
        <v>38</v>
      </c>
      <c r="B43" s="8">
        <v>7</v>
      </c>
      <c r="C43" s="8">
        <v>36</v>
      </c>
      <c r="D43" s="22" t="s">
        <v>232</v>
      </c>
      <c r="E43" s="8" t="s">
        <v>19</v>
      </c>
      <c r="F43" s="39" t="s">
        <v>111</v>
      </c>
      <c r="G43" s="40" t="s">
        <v>201</v>
      </c>
      <c r="H43" s="16">
        <v>0.4478009259259259</v>
      </c>
      <c r="I43" s="16">
        <v>0.06793981481481476</v>
      </c>
    </row>
    <row r="44" spans="1:9" ht="12.75">
      <c r="A44" s="8">
        <v>39</v>
      </c>
      <c r="B44" s="8">
        <v>8</v>
      </c>
      <c r="C44" s="8">
        <v>12</v>
      </c>
      <c r="D44" s="22" t="s">
        <v>208</v>
      </c>
      <c r="E44" s="8" t="s">
        <v>19</v>
      </c>
      <c r="F44" s="39" t="s">
        <v>156</v>
      </c>
      <c r="G44" s="40" t="s">
        <v>201</v>
      </c>
      <c r="H44" s="16">
        <v>0.44809027777777777</v>
      </c>
      <c r="I44" s="16">
        <v>0.06822916666666662</v>
      </c>
    </row>
    <row r="45" spans="1:9" ht="12.75">
      <c r="A45" s="8">
        <v>40</v>
      </c>
      <c r="B45" s="8">
        <v>14</v>
      </c>
      <c r="C45" s="8">
        <v>28</v>
      </c>
      <c r="D45" s="22" t="s">
        <v>221</v>
      </c>
      <c r="E45" s="8" t="s">
        <v>18</v>
      </c>
      <c r="F45" s="39" t="s">
        <v>130</v>
      </c>
      <c r="G45" s="40" t="s">
        <v>206</v>
      </c>
      <c r="H45" s="16">
        <v>0.44809027777777777</v>
      </c>
      <c r="I45" s="16">
        <v>0.06822916666666662</v>
      </c>
    </row>
    <row r="46" spans="1:9" ht="12.75">
      <c r="A46" s="8">
        <v>41</v>
      </c>
      <c r="B46" s="8">
        <v>9</v>
      </c>
      <c r="C46" s="8">
        <v>49</v>
      </c>
      <c r="D46" s="22" t="s">
        <v>251</v>
      </c>
      <c r="E46" s="8" t="s">
        <v>19</v>
      </c>
      <c r="F46" s="39" t="s">
        <v>94</v>
      </c>
      <c r="G46" s="40" t="s">
        <v>206</v>
      </c>
      <c r="H46" s="16">
        <v>0.45</v>
      </c>
      <c r="I46" s="16">
        <v>0.07013888888888886</v>
      </c>
    </row>
    <row r="47" spans="1:9" ht="12.75">
      <c r="A47" s="8">
        <v>42</v>
      </c>
      <c r="B47" s="8">
        <v>10</v>
      </c>
      <c r="C47" s="8">
        <v>2</v>
      </c>
      <c r="D47" s="22" t="s">
        <v>199</v>
      </c>
      <c r="E47" s="8" t="s">
        <v>17</v>
      </c>
      <c r="F47" s="39" t="s">
        <v>96</v>
      </c>
      <c r="G47" s="40" t="s">
        <v>198</v>
      </c>
      <c r="H47" s="16">
        <v>0.45</v>
      </c>
      <c r="I47" s="16">
        <v>0.07013888888888886</v>
      </c>
    </row>
    <row r="48" spans="1:9" ht="12.75">
      <c r="A48" s="8">
        <v>43</v>
      </c>
      <c r="B48" s="8">
        <v>1</v>
      </c>
      <c r="C48" s="8">
        <v>650</v>
      </c>
      <c r="D48" s="22" t="s">
        <v>222</v>
      </c>
      <c r="E48" s="8" t="s">
        <v>91</v>
      </c>
      <c r="F48" s="39" t="s">
        <v>94</v>
      </c>
      <c r="G48" s="40" t="s">
        <v>206</v>
      </c>
      <c r="H48" s="16">
        <v>0.45</v>
      </c>
      <c r="I48" s="16">
        <v>0.07013888888888886</v>
      </c>
    </row>
    <row r="49" spans="1:9" ht="12.75">
      <c r="A49" s="8">
        <v>44</v>
      </c>
      <c r="B49" s="8">
        <v>2</v>
      </c>
      <c r="C49" s="8">
        <v>646</v>
      </c>
      <c r="D49" s="22" t="s">
        <v>249</v>
      </c>
      <c r="E49" s="8" t="s">
        <v>91</v>
      </c>
      <c r="F49" s="39" t="s">
        <v>125</v>
      </c>
      <c r="G49" s="40" t="s">
        <v>206</v>
      </c>
      <c r="H49" s="16">
        <v>0.45</v>
      </c>
      <c r="I49" s="16">
        <v>0.07013888888888886</v>
      </c>
    </row>
    <row r="50" spans="1:9" ht="12.75">
      <c r="A50" s="8">
        <v>45</v>
      </c>
      <c r="B50" s="8">
        <v>1</v>
      </c>
      <c r="C50" s="8">
        <v>649</v>
      </c>
      <c r="D50" s="22" t="s">
        <v>231</v>
      </c>
      <c r="E50" s="8" t="s">
        <v>65</v>
      </c>
      <c r="F50" s="39" t="s">
        <v>115</v>
      </c>
      <c r="G50" s="40" t="s">
        <v>201</v>
      </c>
      <c r="H50" s="16">
        <v>0.45</v>
      </c>
      <c r="I50" s="16">
        <v>0.07013888888888886</v>
      </c>
    </row>
    <row r="51" spans="1:9" ht="12.75">
      <c r="A51" s="8">
        <v>46</v>
      </c>
      <c r="B51" s="8">
        <v>3</v>
      </c>
      <c r="C51" s="8">
        <v>643</v>
      </c>
      <c r="D51" s="22" t="s">
        <v>265</v>
      </c>
      <c r="E51" s="8" t="s">
        <v>91</v>
      </c>
      <c r="F51" s="39" t="s">
        <v>99</v>
      </c>
      <c r="G51" s="40" t="s">
        <v>198</v>
      </c>
      <c r="H51" s="16">
        <v>0.45</v>
      </c>
      <c r="I51" s="16">
        <v>0.07013888888888886</v>
      </c>
    </row>
    <row r="52" spans="1:9" ht="12.75">
      <c r="A52" s="8">
        <v>47</v>
      </c>
      <c r="B52" s="8">
        <v>1</v>
      </c>
      <c r="C52" s="8">
        <v>644</v>
      </c>
      <c r="D52" s="22" t="s">
        <v>252</v>
      </c>
      <c r="E52" s="8" t="s">
        <v>78</v>
      </c>
      <c r="F52" s="39" t="s">
        <v>100</v>
      </c>
      <c r="G52" s="40" t="s">
        <v>198</v>
      </c>
      <c r="H52" s="16">
        <v>0.45</v>
      </c>
      <c r="I52" s="16">
        <v>0.07013888888888886</v>
      </c>
    </row>
    <row r="53" spans="1:9" ht="12.75">
      <c r="A53" s="8">
        <v>48</v>
      </c>
      <c r="B53" s="8">
        <v>2</v>
      </c>
      <c r="C53" s="8">
        <v>647</v>
      </c>
      <c r="D53" s="22" t="s">
        <v>245</v>
      </c>
      <c r="E53" s="8" t="s">
        <v>78</v>
      </c>
      <c r="F53" s="39" t="s">
        <v>101</v>
      </c>
      <c r="G53" s="40" t="s">
        <v>201</v>
      </c>
      <c r="H53" s="16">
        <v>0.45</v>
      </c>
      <c r="I53" s="16">
        <v>0.07013888888888886</v>
      </c>
    </row>
    <row r="54" spans="1:9" ht="12.75">
      <c r="A54" s="8">
        <v>49</v>
      </c>
      <c r="B54" s="8">
        <v>2</v>
      </c>
      <c r="C54" s="8">
        <v>645</v>
      </c>
      <c r="D54" s="22" t="s">
        <v>250</v>
      </c>
      <c r="E54" s="8" t="s">
        <v>65</v>
      </c>
      <c r="F54" s="39" t="s">
        <v>165</v>
      </c>
      <c r="G54" s="40" t="s">
        <v>201</v>
      </c>
      <c r="H54" s="16">
        <v>0.45</v>
      </c>
      <c r="I54" s="16">
        <v>0.07013888888888886</v>
      </c>
    </row>
    <row r="55" spans="1:9" ht="12.75">
      <c r="A55" s="8">
        <v>50</v>
      </c>
      <c r="B55" s="8">
        <v>6</v>
      </c>
      <c r="C55" s="8">
        <v>44</v>
      </c>
      <c r="D55" s="22" t="s">
        <v>243</v>
      </c>
      <c r="E55" s="8" t="s">
        <v>16</v>
      </c>
      <c r="F55" s="39" t="s">
        <v>152</v>
      </c>
      <c r="G55" s="40" t="s">
        <v>198</v>
      </c>
      <c r="H55" s="16">
        <v>0.45</v>
      </c>
      <c r="I55" s="16">
        <v>0.07013888888888886</v>
      </c>
    </row>
    <row r="56" spans="1:9" ht="12.75">
      <c r="A56" s="8">
        <v>51</v>
      </c>
      <c r="B56" s="8">
        <v>5</v>
      </c>
      <c r="C56" s="8">
        <v>50</v>
      </c>
      <c r="D56" s="22" t="s">
        <v>253</v>
      </c>
      <c r="E56" s="8" t="s">
        <v>20</v>
      </c>
      <c r="F56" s="39" t="s">
        <v>100</v>
      </c>
      <c r="G56" s="40" t="s">
        <v>198</v>
      </c>
      <c r="H56" s="16">
        <v>0.45</v>
      </c>
      <c r="I56" s="16">
        <v>0.07013888888888886</v>
      </c>
    </row>
    <row r="57" spans="1:9" ht="12.75">
      <c r="A57" s="8">
        <v>52</v>
      </c>
      <c r="B57" s="8">
        <v>7</v>
      </c>
      <c r="C57" s="8">
        <v>6</v>
      </c>
      <c r="D57" s="22" t="s">
        <v>203</v>
      </c>
      <c r="E57" s="8" t="s">
        <v>16</v>
      </c>
      <c r="F57" s="39" t="s">
        <v>111</v>
      </c>
      <c r="G57" s="40" t="s">
        <v>201</v>
      </c>
      <c r="H57" s="16">
        <v>0.45</v>
      </c>
      <c r="I57" s="16">
        <v>0.07013888888888886</v>
      </c>
    </row>
    <row r="58" spans="1:9" ht="12.75">
      <c r="A58" s="8">
        <v>53</v>
      </c>
      <c r="B58" s="8">
        <v>10</v>
      </c>
      <c r="C58" s="8">
        <v>23</v>
      </c>
      <c r="D58" s="22" t="s">
        <v>216</v>
      </c>
      <c r="E58" s="8" t="s">
        <v>19</v>
      </c>
      <c r="F58" s="39" t="s">
        <v>95</v>
      </c>
      <c r="G58" s="40" t="s">
        <v>206</v>
      </c>
      <c r="H58" s="16">
        <v>0.45</v>
      </c>
      <c r="I58" s="16">
        <v>0.07013888888888886</v>
      </c>
    </row>
    <row r="59" spans="1:9" ht="12.75">
      <c r="A59" s="8">
        <v>54</v>
      </c>
      <c r="B59" s="8">
        <v>11</v>
      </c>
      <c r="C59" s="8">
        <v>57</v>
      </c>
      <c r="D59" s="22" t="s">
        <v>259</v>
      </c>
      <c r="E59" s="8" t="s">
        <v>19</v>
      </c>
      <c r="F59" s="39" t="s">
        <v>95</v>
      </c>
      <c r="G59" s="40" t="s">
        <v>206</v>
      </c>
      <c r="H59" s="16">
        <v>0.45</v>
      </c>
      <c r="I59" s="16">
        <v>0.07013888888888886</v>
      </c>
    </row>
    <row r="60" spans="1:9" ht="12.75">
      <c r="A60" s="8">
        <v>55</v>
      </c>
      <c r="B60" s="8">
        <v>15</v>
      </c>
      <c r="C60" s="8">
        <v>24</v>
      </c>
      <c r="D60" s="22" t="s">
        <v>217</v>
      </c>
      <c r="E60" s="8" t="s">
        <v>18</v>
      </c>
      <c r="F60" s="39" t="s">
        <v>95</v>
      </c>
      <c r="G60" s="40" t="s">
        <v>206</v>
      </c>
      <c r="H60" s="16">
        <v>0.45</v>
      </c>
      <c r="I60" s="16">
        <v>0.07013888888888886</v>
      </c>
    </row>
    <row r="61" spans="1:9" ht="12.75">
      <c r="A61" s="8">
        <v>56</v>
      </c>
      <c r="B61" s="8">
        <v>12</v>
      </c>
      <c r="C61" s="8">
        <v>18</v>
      </c>
      <c r="D61" s="22" t="s">
        <v>212</v>
      </c>
      <c r="E61" s="8" t="s">
        <v>19</v>
      </c>
      <c r="F61" s="39" t="s">
        <v>156</v>
      </c>
      <c r="G61" s="40" t="s">
        <v>201</v>
      </c>
      <c r="H61" s="16">
        <v>0.45</v>
      </c>
      <c r="I61" s="16">
        <v>0.07013888888888886</v>
      </c>
    </row>
    <row r="62" spans="1:9" ht="12.75">
      <c r="A62" s="8">
        <v>57</v>
      </c>
      <c r="B62" s="8">
        <v>13</v>
      </c>
      <c r="C62" s="8">
        <v>43</v>
      </c>
      <c r="D62" s="22" t="s">
        <v>242</v>
      </c>
      <c r="E62" s="8" t="s">
        <v>19</v>
      </c>
      <c r="F62" s="39" t="s">
        <v>96</v>
      </c>
      <c r="G62" s="40" t="s">
        <v>198</v>
      </c>
      <c r="H62" s="16">
        <v>0.45</v>
      </c>
      <c r="I62" s="16">
        <v>0.07013888888888886</v>
      </c>
    </row>
    <row r="64" spans="1:9" ht="15">
      <c r="A64" s="47" t="s">
        <v>282</v>
      </c>
      <c r="B64" s="47"/>
      <c r="C64" s="47"/>
      <c r="D64" s="47"/>
      <c r="E64" s="47"/>
      <c r="F64" s="47"/>
      <c r="G64" s="47"/>
      <c r="H64" s="47"/>
      <c r="I64" s="47"/>
    </row>
    <row r="65" spans="1:10" ht="12.75">
      <c r="A65" s="5" t="s">
        <v>6</v>
      </c>
      <c r="B65" s="5" t="s">
        <v>70</v>
      </c>
      <c r="C65" s="5" t="s">
        <v>55</v>
      </c>
      <c r="D65" s="5" t="s">
        <v>10</v>
      </c>
      <c r="E65" s="5" t="s">
        <v>11</v>
      </c>
      <c r="F65" s="5" t="s">
        <v>5</v>
      </c>
      <c r="G65" s="24" t="s">
        <v>56</v>
      </c>
      <c r="H65" s="17" t="s">
        <v>49</v>
      </c>
      <c r="I65" s="24" t="s">
        <v>1</v>
      </c>
      <c r="J65" s="5"/>
    </row>
    <row r="66" spans="1:9" ht="12.75">
      <c r="A66" s="46" t="s">
        <v>271</v>
      </c>
      <c r="B66" s="46"/>
      <c r="C66" s="46"/>
      <c r="D66" s="46"/>
      <c r="E66" s="46"/>
      <c r="F66" s="46"/>
      <c r="G66" s="46"/>
      <c r="H66" s="46"/>
      <c r="I66" s="46"/>
    </row>
    <row r="67" spans="1:9" ht="12.75">
      <c r="A67" s="8">
        <v>2</v>
      </c>
      <c r="B67" s="8">
        <v>1</v>
      </c>
      <c r="C67" s="8">
        <v>32</v>
      </c>
      <c r="D67" s="22" t="s">
        <v>226</v>
      </c>
      <c r="E67" s="8" t="s">
        <v>16</v>
      </c>
      <c r="F67" s="39" t="s">
        <v>105</v>
      </c>
      <c r="G67" s="40" t="s">
        <v>201</v>
      </c>
      <c r="H67" s="16">
        <v>0.4322916666666667</v>
      </c>
      <c r="I67" s="16">
        <v>0.052430555555555536</v>
      </c>
    </row>
    <row r="68" spans="1:9" ht="12.75">
      <c r="A68" s="8">
        <v>4</v>
      </c>
      <c r="B68" s="8">
        <v>2</v>
      </c>
      <c r="C68" s="8">
        <v>16</v>
      </c>
      <c r="D68" s="22" t="s">
        <v>210</v>
      </c>
      <c r="E68" s="8" t="s">
        <v>16</v>
      </c>
      <c r="F68" s="39" t="s">
        <v>105</v>
      </c>
      <c r="G68" s="40" t="s">
        <v>201</v>
      </c>
      <c r="H68" s="16">
        <v>0.4355324074074074</v>
      </c>
      <c r="I68" s="16">
        <v>0.05567129629629625</v>
      </c>
    </row>
    <row r="69" spans="1:9" ht="12.75">
      <c r="A69" s="8">
        <v>8</v>
      </c>
      <c r="B69" s="8">
        <v>3</v>
      </c>
      <c r="C69" s="8">
        <v>8</v>
      </c>
      <c r="D69" s="22" t="s">
        <v>204</v>
      </c>
      <c r="E69" s="8" t="s">
        <v>16</v>
      </c>
      <c r="F69" s="39" t="s">
        <v>111</v>
      </c>
      <c r="G69" s="40" t="s">
        <v>201</v>
      </c>
      <c r="H69" s="16">
        <v>0.4361689814814815</v>
      </c>
      <c r="I69" s="16">
        <v>0.05630787037037033</v>
      </c>
    </row>
    <row r="70" spans="1:9" ht="12.75">
      <c r="A70" s="8">
        <v>20</v>
      </c>
      <c r="B70" s="8">
        <v>4</v>
      </c>
      <c r="C70" s="8">
        <v>42</v>
      </c>
      <c r="D70" s="22" t="s">
        <v>241</v>
      </c>
      <c r="E70" s="8" t="s">
        <v>16</v>
      </c>
      <c r="F70" s="39" t="s">
        <v>96</v>
      </c>
      <c r="G70" s="40" t="s">
        <v>198</v>
      </c>
      <c r="H70" s="16">
        <v>0.44114583333333335</v>
      </c>
      <c r="I70" s="16">
        <v>0.0612847222222222</v>
      </c>
    </row>
    <row r="71" spans="1:9" ht="12.75">
      <c r="A71" s="8">
        <v>30</v>
      </c>
      <c r="B71" s="8">
        <v>5</v>
      </c>
      <c r="C71" s="8">
        <v>45</v>
      </c>
      <c r="D71" s="22" t="s">
        <v>244</v>
      </c>
      <c r="E71" s="8" t="s">
        <v>16</v>
      </c>
      <c r="F71" s="39" t="s">
        <v>96</v>
      </c>
      <c r="G71" s="40" t="s">
        <v>198</v>
      </c>
      <c r="H71" s="16">
        <v>0.44537037037037036</v>
      </c>
      <c r="I71" s="16">
        <v>0.06550925925925921</v>
      </c>
    </row>
    <row r="72" spans="1:9" ht="12.75">
      <c r="A72" s="8">
        <v>50</v>
      </c>
      <c r="B72" s="8">
        <v>6</v>
      </c>
      <c r="C72" s="8">
        <v>44</v>
      </c>
      <c r="D72" s="22" t="s">
        <v>243</v>
      </c>
      <c r="E72" s="8" t="s">
        <v>16</v>
      </c>
      <c r="F72" s="39" t="s">
        <v>152</v>
      </c>
      <c r="G72" s="40" t="s">
        <v>198</v>
      </c>
      <c r="H72" s="16">
        <v>0.45</v>
      </c>
      <c r="I72" s="16">
        <v>0.07013888888888886</v>
      </c>
    </row>
    <row r="73" spans="1:9" ht="12.75">
      <c r="A73" s="8">
        <v>52</v>
      </c>
      <c r="B73" s="8">
        <v>7</v>
      </c>
      <c r="C73" s="8">
        <v>6</v>
      </c>
      <c r="D73" s="22" t="s">
        <v>203</v>
      </c>
      <c r="E73" s="8" t="s">
        <v>16</v>
      </c>
      <c r="F73" s="39" t="s">
        <v>111</v>
      </c>
      <c r="G73" s="40" t="s">
        <v>201</v>
      </c>
      <c r="H73" s="16">
        <v>0.45</v>
      </c>
      <c r="I73" s="16">
        <v>0.07013888888888886</v>
      </c>
    </row>
    <row r="75" spans="1:9" ht="12.75">
      <c r="A75" s="46" t="s">
        <v>272</v>
      </c>
      <c r="B75" s="46"/>
      <c r="C75" s="46"/>
      <c r="D75" s="46"/>
      <c r="E75" s="46"/>
      <c r="F75" s="46"/>
      <c r="G75" s="46"/>
      <c r="H75" s="46"/>
      <c r="I75" s="46"/>
    </row>
    <row r="76" spans="1:9" ht="12.75">
      <c r="A76" s="8">
        <v>3</v>
      </c>
      <c r="B76" s="8">
        <v>1</v>
      </c>
      <c r="C76" s="8">
        <v>56</v>
      </c>
      <c r="D76" s="22" t="s">
        <v>258</v>
      </c>
      <c r="E76" s="8" t="s">
        <v>17</v>
      </c>
      <c r="F76" s="39" t="s">
        <v>102</v>
      </c>
      <c r="G76" s="40" t="s">
        <v>201</v>
      </c>
      <c r="H76" s="16">
        <v>0.4351851851851852</v>
      </c>
      <c r="I76" s="16">
        <v>0.055324074074074026</v>
      </c>
    </row>
    <row r="77" spans="1:9" ht="12.75">
      <c r="A77" s="8">
        <v>9</v>
      </c>
      <c r="B77" s="8">
        <v>2</v>
      </c>
      <c r="C77" s="8">
        <v>54</v>
      </c>
      <c r="D77" s="22" t="s">
        <v>256</v>
      </c>
      <c r="E77" s="8" t="s">
        <v>17</v>
      </c>
      <c r="F77" s="39" t="s">
        <v>102</v>
      </c>
      <c r="G77" s="40" t="s">
        <v>201</v>
      </c>
      <c r="H77" s="16">
        <v>0.43651620370370375</v>
      </c>
      <c r="I77" s="16">
        <v>0.056655092592592604</v>
      </c>
    </row>
    <row r="78" spans="1:9" ht="12.75">
      <c r="A78" s="8">
        <v>11</v>
      </c>
      <c r="B78" s="8">
        <v>3</v>
      </c>
      <c r="C78" s="8">
        <v>9</v>
      </c>
      <c r="D78" s="22" t="s">
        <v>205</v>
      </c>
      <c r="E78" s="8" t="s">
        <v>17</v>
      </c>
      <c r="F78" s="39" t="s">
        <v>94</v>
      </c>
      <c r="G78" s="40" t="s">
        <v>206</v>
      </c>
      <c r="H78" s="16">
        <v>0.4373263888888889</v>
      </c>
      <c r="I78" s="16">
        <v>0.05746527777777777</v>
      </c>
    </row>
    <row r="79" spans="1:9" ht="12.75">
      <c r="A79" s="8">
        <v>12</v>
      </c>
      <c r="B79" s="8">
        <v>4</v>
      </c>
      <c r="C79" s="8">
        <v>52</v>
      </c>
      <c r="D79" s="22" t="s">
        <v>255</v>
      </c>
      <c r="E79" s="8" t="s">
        <v>17</v>
      </c>
      <c r="F79" s="39" t="s">
        <v>102</v>
      </c>
      <c r="G79" s="40" t="s">
        <v>201</v>
      </c>
      <c r="H79" s="16">
        <v>0.43755787037037036</v>
      </c>
      <c r="I79" s="16">
        <v>0.05769675925925921</v>
      </c>
    </row>
    <row r="80" spans="1:9" ht="12.75">
      <c r="A80" s="8">
        <v>14</v>
      </c>
      <c r="B80" s="8">
        <v>5</v>
      </c>
      <c r="C80" s="8">
        <v>30</v>
      </c>
      <c r="D80" s="22" t="s">
        <v>224</v>
      </c>
      <c r="E80" s="8" t="s">
        <v>17</v>
      </c>
      <c r="F80" s="39" t="s">
        <v>102</v>
      </c>
      <c r="G80" s="40" t="s">
        <v>201</v>
      </c>
      <c r="H80" s="16">
        <v>0.4381365740740741</v>
      </c>
      <c r="I80" s="16">
        <v>0.05827546296296293</v>
      </c>
    </row>
    <row r="81" spans="1:9" ht="12.75">
      <c r="A81" s="8">
        <v>18</v>
      </c>
      <c r="B81" s="8">
        <v>6</v>
      </c>
      <c r="C81" s="8">
        <v>38</v>
      </c>
      <c r="D81" s="22" t="s">
        <v>235</v>
      </c>
      <c r="E81" s="8" t="s">
        <v>17</v>
      </c>
      <c r="F81" s="39" t="s">
        <v>111</v>
      </c>
      <c r="G81" s="40" t="s">
        <v>201</v>
      </c>
      <c r="H81" s="16">
        <v>0.43944444444444447</v>
      </c>
      <c r="I81" s="16">
        <v>0.05958333333333332</v>
      </c>
    </row>
    <row r="82" spans="1:9" ht="12.75">
      <c r="A82" s="8">
        <v>23</v>
      </c>
      <c r="B82" s="8">
        <v>7</v>
      </c>
      <c r="C82" s="8">
        <v>68</v>
      </c>
      <c r="D82" s="22" t="s">
        <v>279</v>
      </c>
      <c r="E82" s="8" t="s">
        <v>17</v>
      </c>
      <c r="F82" s="39" t="s">
        <v>99</v>
      </c>
      <c r="G82" s="40" t="s">
        <v>198</v>
      </c>
      <c r="H82" s="16">
        <v>0.4415509259259259</v>
      </c>
      <c r="I82" s="16">
        <v>0.061689814814814725</v>
      </c>
    </row>
    <row r="83" spans="1:9" ht="12.75">
      <c r="A83" s="8">
        <v>34</v>
      </c>
      <c r="B83" s="8">
        <v>8</v>
      </c>
      <c r="C83" s="8">
        <v>65</v>
      </c>
      <c r="D83" s="22" t="s">
        <v>268</v>
      </c>
      <c r="E83" s="8" t="s">
        <v>17</v>
      </c>
      <c r="F83" s="39" t="s">
        <v>99</v>
      </c>
      <c r="G83" s="40" t="s">
        <v>198</v>
      </c>
      <c r="H83" s="16">
        <v>0.446412037037037</v>
      </c>
      <c r="I83" s="16">
        <v>0.06655092592592587</v>
      </c>
    </row>
    <row r="84" spans="1:9" ht="12.75">
      <c r="A84" s="8">
        <v>36</v>
      </c>
      <c r="B84" s="8">
        <v>9</v>
      </c>
      <c r="C84" s="8">
        <v>48</v>
      </c>
      <c r="D84" s="22" t="s">
        <v>248</v>
      </c>
      <c r="E84" s="8" t="s">
        <v>17</v>
      </c>
      <c r="F84" s="39" t="s">
        <v>195</v>
      </c>
      <c r="G84" s="40" t="s">
        <v>206</v>
      </c>
      <c r="H84" s="16">
        <v>0.446875</v>
      </c>
      <c r="I84" s="16">
        <v>0.06701388888888887</v>
      </c>
    </row>
    <row r="85" spans="1:9" ht="12.75">
      <c r="A85" s="8">
        <v>42</v>
      </c>
      <c r="B85" s="8">
        <v>10</v>
      </c>
      <c r="C85" s="8">
        <v>2</v>
      </c>
      <c r="D85" s="22" t="s">
        <v>199</v>
      </c>
      <c r="E85" s="8" t="s">
        <v>17</v>
      </c>
      <c r="F85" s="39" t="s">
        <v>96</v>
      </c>
      <c r="G85" s="40" t="s">
        <v>198</v>
      </c>
      <c r="H85" s="16">
        <v>0.45</v>
      </c>
      <c r="I85" s="16">
        <v>0.07013888888888886</v>
      </c>
    </row>
    <row r="87" spans="1:9" ht="12.75">
      <c r="A87" s="46" t="s">
        <v>273</v>
      </c>
      <c r="B87" s="46"/>
      <c r="C87" s="46"/>
      <c r="D87" s="46"/>
      <c r="E87" s="46"/>
      <c r="F87" s="46"/>
      <c r="G87" s="46"/>
      <c r="H87" s="46"/>
      <c r="I87" s="46"/>
    </row>
    <row r="88" spans="1:9" ht="12.75">
      <c r="A88" s="8">
        <v>1</v>
      </c>
      <c r="B88" s="8">
        <v>1</v>
      </c>
      <c r="C88" s="8">
        <v>61</v>
      </c>
      <c r="D88" s="22" t="s">
        <v>263</v>
      </c>
      <c r="E88" s="8" t="s">
        <v>18</v>
      </c>
      <c r="F88" s="39" t="s">
        <v>102</v>
      </c>
      <c r="G88" s="40" t="s">
        <v>201</v>
      </c>
      <c r="H88" s="16">
        <v>0.43211805555555555</v>
      </c>
      <c r="I88" s="16">
        <v>0.0522569444444444</v>
      </c>
    </row>
    <row r="89" spans="1:9" ht="12.75">
      <c r="A89" s="8">
        <v>6</v>
      </c>
      <c r="B89" s="8">
        <v>2</v>
      </c>
      <c r="C89" s="8">
        <v>39</v>
      </c>
      <c r="D89" s="22" t="s">
        <v>236</v>
      </c>
      <c r="E89" s="8" t="s">
        <v>18</v>
      </c>
      <c r="F89" s="39" t="s">
        <v>111</v>
      </c>
      <c r="G89" s="40" t="s">
        <v>201</v>
      </c>
      <c r="H89" s="16">
        <v>0.4357638888888889</v>
      </c>
      <c r="I89" s="16">
        <v>0.055902777777777746</v>
      </c>
    </row>
    <row r="90" spans="1:9" ht="12.75">
      <c r="A90" s="8">
        <v>10</v>
      </c>
      <c r="B90" s="8">
        <v>3</v>
      </c>
      <c r="C90" s="8">
        <v>62</v>
      </c>
      <c r="D90" s="22" t="s">
        <v>264</v>
      </c>
      <c r="E90" s="8" t="s">
        <v>18</v>
      </c>
      <c r="F90" s="39" t="s">
        <v>155</v>
      </c>
      <c r="G90" s="40" t="s">
        <v>198</v>
      </c>
      <c r="H90" s="16">
        <v>0.4366319444444444</v>
      </c>
      <c r="I90" s="16">
        <v>0.05677083333333327</v>
      </c>
    </row>
    <row r="91" spans="1:9" ht="12.75">
      <c r="A91" s="8">
        <v>13</v>
      </c>
      <c r="B91" s="8">
        <v>4</v>
      </c>
      <c r="C91" s="8">
        <v>40</v>
      </c>
      <c r="D91" s="22" t="s">
        <v>237</v>
      </c>
      <c r="E91" s="8" t="s">
        <v>18</v>
      </c>
      <c r="F91" s="39" t="s">
        <v>94</v>
      </c>
      <c r="G91" s="40" t="s">
        <v>206</v>
      </c>
      <c r="H91" s="16">
        <v>0.43787037037037035</v>
      </c>
      <c r="I91" s="16">
        <v>0.058009259259259205</v>
      </c>
    </row>
    <row r="92" spans="1:9" ht="12.75">
      <c r="A92" s="8">
        <v>16</v>
      </c>
      <c r="B92" s="8">
        <v>5</v>
      </c>
      <c r="C92" s="8">
        <v>34</v>
      </c>
      <c r="D92" s="22" t="s">
        <v>229</v>
      </c>
      <c r="E92" s="8" t="s">
        <v>18</v>
      </c>
      <c r="F92" s="39" t="s">
        <v>97</v>
      </c>
      <c r="G92" s="40" t="s">
        <v>201</v>
      </c>
      <c r="H92" s="16">
        <v>0.4387152777777778</v>
      </c>
      <c r="I92" s="16">
        <v>0.05885416666666665</v>
      </c>
    </row>
    <row r="93" spans="1:9" ht="12.75">
      <c r="A93" s="8">
        <v>19</v>
      </c>
      <c r="B93" s="8">
        <v>6</v>
      </c>
      <c r="C93" s="8">
        <v>51</v>
      </c>
      <c r="D93" s="22" t="s">
        <v>254</v>
      </c>
      <c r="E93" s="8" t="s">
        <v>18</v>
      </c>
      <c r="F93" s="39" t="s">
        <v>111</v>
      </c>
      <c r="G93" s="40" t="s">
        <v>201</v>
      </c>
      <c r="H93" s="16">
        <v>0.44045138888888885</v>
      </c>
      <c r="I93" s="16">
        <v>0.0605902777777777</v>
      </c>
    </row>
    <row r="94" spans="1:9" ht="12.75">
      <c r="A94" s="8">
        <v>22</v>
      </c>
      <c r="B94" s="8">
        <v>7</v>
      </c>
      <c r="C94" s="8">
        <v>10</v>
      </c>
      <c r="D94" s="22" t="s">
        <v>207</v>
      </c>
      <c r="E94" s="8" t="s">
        <v>18</v>
      </c>
      <c r="F94" s="39" t="s">
        <v>94</v>
      </c>
      <c r="G94" s="40" t="s">
        <v>206</v>
      </c>
      <c r="H94" s="16">
        <v>0.4412962962962963</v>
      </c>
      <c r="I94" s="16">
        <v>0.06143518518518515</v>
      </c>
    </row>
    <row r="95" spans="1:9" ht="12.75">
      <c r="A95" s="8">
        <v>25</v>
      </c>
      <c r="B95" s="8">
        <v>8</v>
      </c>
      <c r="C95" s="8">
        <v>1</v>
      </c>
      <c r="D95" s="22" t="s">
        <v>197</v>
      </c>
      <c r="E95" s="8" t="s">
        <v>18</v>
      </c>
      <c r="F95" s="39" t="s">
        <v>96</v>
      </c>
      <c r="G95" s="40" t="s">
        <v>198</v>
      </c>
      <c r="H95" s="16">
        <v>0.44241898148148145</v>
      </c>
      <c r="I95" s="16">
        <v>0.0625578703703703</v>
      </c>
    </row>
    <row r="96" spans="1:9" ht="12.75">
      <c r="A96" s="8">
        <v>26</v>
      </c>
      <c r="B96" s="8">
        <v>9</v>
      </c>
      <c r="C96" s="8">
        <v>60</v>
      </c>
      <c r="D96" s="22" t="s">
        <v>262</v>
      </c>
      <c r="E96" s="8" t="s">
        <v>18</v>
      </c>
      <c r="F96" s="39" t="s">
        <v>156</v>
      </c>
      <c r="G96" s="40" t="s">
        <v>201</v>
      </c>
      <c r="H96" s="16">
        <v>0.4426851851851852</v>
      </c>
      <c r="I96" s="16">
        <v>0.06282407407407403</v>
      </c>
    </row>
    <row r="97" spans="1:9" ht="12.75">
      <c r="A97" s="8">
        <v>29</v>
      </c>
      <c r="B97" s="8">
        <v>10</v>
      </c>
      <c r="C97" s="8">
        <v>37</v>
      </c>
      <c r="D97" s="22" t="s">
        <v>233</v>
      </c>
      <c r="E97" s="8" t="s">
        <v>18</v>
      </c>
      <c r="F97" s="39" t="s">
        <v>234</v>
      </c>
      <c r="G97" s="40" t="s">
        <v>198</v>
      </c>
      <c r="H97" s="16">
        <v>0.44427083333333334</v>
      </c>
      <c r="I97" s="16">
        <v>0.06440972222222219</v>
      </c>
    </row>
    <row r="98" spans="1:9" ht="12.75">
      <c r="A98" s="8">
        <v>31</v>
      </c>
      <c r="B98" s="8">
        <v>11</v>
      </c>
      <c r="C98" s="8">
        <v>66</v>
      </c>
      <c r="D98" s="22" t="s">
        <v>269</v>
      </c>
      <c r="E98" s="8" t="s">
        <v>18</v>
      </c>
      <c r="F98" s="39" t="s">
        <v>99</v>
      </c>
      <c r="G98" s="40" t="s">
        <v>198</v>
      </c>
      <c r="H98" s="16">
        <v>0.4458333333333333</v>
      </c>
      <c r="I98" s="16">
        <v>0.06597222222222215</v>
      </c>
    </row>
    <row r="99" spans="1:9" ht="12.75">
      <c r="A99" s="8">
        <v>35</v>
      </c>
      <c r="B99" s="8">
        <v>12</v>
      </c>
      <c r="C99" s="8">
        <v>55</v>
      </c>
      <c r="D99" s="22" t="s">
        <v>257</v>
      </c>
      <c r="E99" s="8" t="s">
        <v>18</v>
      </c>
      <c r="F99" s="39" t="s">
        <v>111</v>
      </c>
      <c r="G99" s="40" t="s">
        <v>201</v>
      </c>
      <c r="H99" s="16">
        <v>0.4465277777777778</v>
      </c>
      <c r="I99" s="16">
        <v>0.06666666666666665</v>
      </c>
    </row>
    <row r="100" spans="1:9" ht="12.75">
      <c r="A100" s="8">
        <v>37</v>
      </c>
      <c r="B100" s="8">
        <v>13</v>
      </c>
      <c r="C100" s="8">
        <v>41</v>
      </c>
      <c r="D100" s="22" t="s">
        <v>239</v>
      </c>
      <c r="E100" s="8" t="s">
        <v>18</v>
      </c>
      <c r="F100" s="39" t="s">
        <v>157</v>
      </c>
      <c r="G100" s="40" t="s">
        <v>240</v>
      </c>
      <c r="H100" s="16">
        <v>0.44751157407407405</v>
      </c>
      <c r="I100" s="16">
        <v>0.0676504629629629</v>
      </c>
    </row>
    <row r="101" spans="1:9" ht="12.75">
      <c r="A101" s="8">
        <v>40</v>
      </c>
      <c r="B101" s="8">
        <v>14</v>
      </c>
      <c r="C101" s="8">
        <v>28</v>
      </c>
      <c r="D101" s="22" t="s">
        <v>221</v>
      </c>
      <c r="E101" s="8" t="s">
        <v>18</v>
      </c>
      <c r="F101" s="39" t="s">
        <v>130</v>
      </c>
      <c r="G101" s="40" t="s">
        <v>206</v>
      </c>
      <c r="H101" s="16">
        <v>0.44809027777777777</v>
      </c>
      <c r="I101" s="16">
        <v>0.06822916666666662</v>
      </c>
    </row>
    <row r="102" spans="1:9" ht="12.75">
      <c r="A102" s="8">
        <v>55</v>
      </c>
      <c r="B102" s="8">
        <v>15</v>
      </c>
      <c r="C102" s="8">
        <v>24</v>
      </c>
      <c r="D102" s="22" t="s">
        <v>217</v>
      </c>
      <c r="E102" s="8" t="s">
        <v>18</v>
      </c>
      <c r="F102" s="39" t="s">
        <v>95</v>
      </c>
      <c r="G102" s="40" t="s">
        <v>206</v>
      </c>
      <c r="H102" s="16">
        <v>0.45</v>
      </c>
      <c r="I102" s="16">
        <v>0.07013888888888886</v>
      </c>
    </row>
    <row r="104" spans="1:9" ht="12.75">
      <c r="A104" s="46" t="s">
        <v>274</v>
      </c>
      <c r="B104" s="46"/>
      <c r="C104" s="46"/>
      <c r="D104" s="46"/>
      <c r="E104" s="46"/>
      <c r="F104" s="46"/>
      <c r="G104" s="46"/>
      <c r="H104" s="46"/>
      <c r="I104" s="46"/>
    </row>
    <row r="105" spans="1:9" ht="12.75">
      <c r="A105" s="8">
        <v>5</v>
      </c>
      <c r="B105" s="8">
        <v>1</v>
      </c>
      <c r="C105" s="8">
        <v>67</v>
      </c>
      <c r="D105" s="22" t="s">
        <v>270</v>
      </c>
      <c r="E105" s="8" t="s">
        <v>19</v>
      </c>
      <c r="F105" s="39" t="s">
        <v>102</v>
      </c>
      <c r="G105" s="40" t="s">
        <v>201</v>
      </c>
      <c r="H105" s="16">
        <v>0.4357638888888889</v>
      </c>
      <c r="I105" s="16">
        <v>0.055902777777777746</v>
      </c>
    </row>
    <row r="106" spans="1:9" ht="12.75">
      <c r="A106" s="8">
        <v>7</v>
      </c>
      <c r="B106" s="8">
        <v>2</v>
      </c>
      <c r="C106" s="8">
        <v>20</v>
      </c>
      <c r="D106" s="22" t="s">
        <v>214</v>
      </c>
      <c r="E106" s="8" t="s">
        <v>19</v>
      </c>
      <c r="F106" s="39" t="s">
        <v>161</v>
      </c>
      <c r="G106" s="40" t="s">
        <v>206</v>
      </c>
      <c r="H106" s="16">
        <v>0.43599537037037034</v>
      </c>
      <c r="I106" s="16">
        <v>0.05613425925925919</v>
      </c>
    </row>
    <row r="107" spans="1:9" ht="12.75">
      <c r="A107" s="8">
        <v>15</v>
      </c>
      <c r="B107" s="8">
        <v>3</v>
      </c>
      <c r="C107" s="8">
        <v>3</v>
      </c>
      <c r="D107" s="22" t="s">
        <v>200</v>
      </c>
      <c r="E107" s="8" t="s">
        <v>19</v>
      </c>
      <c r="F107" s="39" t="s">
        <v>101</v>
      </c>
      <c r="G107" s="40" t="s">
        <v>201</v>
      </c>
      <c r="H107" s="16">
        <v>0.4381944444444445</v>
      </c>
      <c r="I107" s="16">
        <v>0.05833333333333335</v>
      </c>
    </row>
    <row r="108" spans="1:9" ht="12.75">
      <c r="A108" s="8">
        <v>17</v>
      </c>
      <c r="B108" s="8">
        <v>4</v>
      </c>
      <c r="C108" s="8">
        <v>63</v>
      </c>
      <c r="D108" s="22" t="s">
        <v>266</v>
      </c>
      <c r="E108" s="8" t="s">
        <v>19</v>
      </c>
      <c r="F108" s="39" t="s">
        <v>111</v>
      </c>
      <c r="G108" s="40" t="s">
        <v>201</v>
      </c>
      <c r="H108" s="16">
        <v>0.4391203703703704</v>
      </c>
      <c r="I108" s="16">
        <v>0.059259259259259234</v>
      </c>
    </row>
    <row r="109" spans="1:9" ht="12.75">
      <c r="A109" s="8">
        <v>24</v>
      </c>
      <c r="B109" s="8">
        <v>5</v>
      </c>
      <c r="C109" s="8">
        <v>31</v>
      </c>
      <c r="D109" s="22" t="s">
        <v>225</v>
      </c>
      <c r="E109" s="8" t="s">
        <v>19</v>
      </c>
      <c r="F109" s="39" t="s">
        <v>99</v>
      </c>
      <c r="G109" s="40" t="s">
        <v>198</v>
      </c>
      <c r="H109" s="16">
        <v>0.4421296296296296</v>
      </c>
      <c r="I109" s="16">
        <v>0.062268518518518445</v>
      </c>
    </row>
    <row r="110" spans="1:9" ht="12.75">
      <c r="A110" s="8">
        <v>28</v>
      </c>
      <c r="B110" s="8">
        <v>6</v>
      </c>
      <c r="C110" s="8">
        <v>19</v>
      </c>
      <c r="D110" s="22" t="s">
        <v>213</v>
      </c>
      <c r="E110" s="8" t="s">
        <v>19</v>
      </c>
      <c r="F110" s="39" t="s">
        <v>104</v>
      </c>
      <c r="G110" s="40" t="s">
        <v>201</v>
      </c>
      <c r="H110" s="16">
        <v>0.4439814814814815</v>
      </c>
      <c r="I110" s="16">
        <v>0.06412037037037033</v>
      </c>
    </row>
    <row r="111" spans="1:9" ht="12.75">
      <c r="A111" s="8">
        <v>38</v>
      </c>
      <c r="B111" s="8">
        <v>7</v>
      </c>
      <c r="C111" s="8">
        <v>36</v>
      </c>
      <c r="D111" s="22" t="s">
        <v>232</v>
      </c>
      <c r="E111" s="8" t="s">
        <v>19</v>
      </c>
      <c r="F111" s="39" t="s">
        <v>111</v>
      </c>
      <c r="G111" s="40" t="s">
        <v>201</v>
      </c>
      <c r="H111" s="16">
        <v>0.4478009259259259</v>
      </c>
      <c r="I111" s="16">
        <v>0.06793981481481476</v>
      </c>
    </row>
    <row r="112" spans="1:9" ht="12.75">
      <c r="A112" s="8">
        <v>39</v>
      </c>
      <c r="B112" s="8">
        <v>8</v>
      </c>
      <c r="C112" s="8">
        <v>12</v>
      </c>
      <c r="D112" s="22" t="s">
        <v>208</v>
      </c>
      <c r="E112" s="8" t="s">
        <v>19</v>
      </c>
      <c r="F112" s="39" t="s">
        <v>156</v>
      </c>
      <c r="G112" s="40" t="s">
        <v>201</v>
      </c>
      <c r="H112" s="16">
        <v>0.44809027777777777</v>
      </c>
      <c r="I112" s="16">
        <v>0.06822916666666662</v>
      </c>
    </row>
    <row r="113" spans="1:9" ht="12.75">
      <c r="A113" s="8">
        <v>41</v>
      </c>
      <c r="B113" s="8">
        <v>9</v>
      </c>
      <c r="C113" s="8">
        <v>49</v>
      </c>
      <c r="D113" s="22" t="s">
        <v>251</v>
      </c>
      <c r="E113" s="8" t="s">
        <v>19</v>
      </c>
      <c r="F113" s="39" t="s">
        <v>94</v>
      </c>
      <c r="G113" s="40" t="s">
        <v>206</v>
      </c>
      <c r="H113" s="16">
        <v>0.45</v>
      </c>
      <c r="I113" s="16">
        <v>0.07013888888888886</v>
      </c>
    </row>
    <row r="114" spans="1:9" ht="12.75">
      <c r="A114" s="8">
        <v>53</v>
      </c>
      <c r="B114" s="8">
        <v>10</v>
      </c>
      <c r="C114" s="8">
        <v>23</v>
      </c>
      <c r="D114" s="22" t="s">
        <v>216</v>
      </c>
      <c r="E114" s="8" t="s">
        <v>19</v>
      </c>
      <c r="F114" s="39" t="s">
        <v>95</v>
      </c>
      <c r="G114" s="40" t="s">
        <v>206</v>
      </c>
      <c r="H114" s="16">
        <v>0.45</v>
      </c>
      <c r="I114" s="16">
        <v>0.07013888888888886</v>
      </c>
    </row>
    <row r="115" spans="1:9" ht="12.75">
      <c r="A115" s="8">
        <v>54</v>
      </c>
      <c r="B115" s="8">
        <v>11</v>
      </c>
      <c r="C115" s="8">
        <v>57</v>
      </c>
      <c r="D115" s="22" t="s">
        <v>259</v>
      </c>
      <c r="E115" s="8" t="s">
        <v>19</v>
      </c>
      <c r="F115" s="39" t="s">
        <v>95</v>
      </c>
      <c r="G115" s="40" t="s">
        <v>206</v>
      </c>
      <c r="H115" s="16">
        <v>0.45</v>
      </c>
      <c r="I115" s="16">
        <v>0.07013888888888886</v>
      </c>
    </row>
    <row r="116" spans="1:9" ht="12.75">
      <c r="A116" s="8">
        <v>56</v>
      </c>
      <c r="B116" s="8">
        <v>12</v>
      </c>
      <c r="C116" s="8">
        <v>18</v>
      </c>
      <c r="D116" s="22" t="s">
        <v>212</v>
      </c>
      <c r="E116" s="8" t="s">
        <v>19</v>
      </c>
      <c r="F116" s="39" t="s">
        <v>156</v>
      </c>
      <c r="G116" s="40" t="s">
        <v>201</v>
      </c>
      <c r="H116" s="16">
        <v>0.45</v>
      </c>
      <c r="I116" s="16">
        <v>0.07013888888888886</v>
      </c>
    </row>
    <row r="117" spans="1:9" ht="12.75">
      <c r="A117" s="8">
        <v>57</v>
      </c>
      <c r="B117" s="8">
        <v>13</v>
      </c>
      <c r="C117" s="8">
        <v>43</v>
      </c>
      <c r="D117" s="22" t="s">
        <v>242</v>
      </c>
      <c r="E117" s="8" t="s">
        <v>19</v>
      </c>
      <c r="F117" s="39" t="s">
        <v>96</v>
      </c>
      <c r="G117" s="40" t="s">
        <v>198</v>
      </c>
      <c r="H117" s="16">
        <v>0.45</v>
      </c>
      <c r="I117" s="16">
        <v>0.07013888888888886</v>
      </c>
    </row>
    <row r="119" spans="1:9" ht="12.75">
      <c r="A119" s="46" t="s">
        <v>275</v>
      </c>
      <c r="B119" s="46"/>
      <c r="C119" s="46"/>
      <c r="D119" s="46"/>
      <c r="E119" s="46"/>
      <c r="F119" s="46"/>
      <c r="G119" s="46"/>
      <c r="H119" s="46"/>
      <c r="I119" s="46"/>
    </row>
    <row r="120" spans="1:9" ht="12.75">
      <c r="A120" s="8">
        <v>21</v>
      </c>
      <c r="B120" s="8">
        <v>1</v>
      </c>
      <c r="C120" s="8">
        <v>46</v>
      </c>
      <c r="D120" s="22" t="s">
        <v>246</v>
      </c>
      <c r="E120" s="8" t="s">
        <v>20</v>
      </c>
      <c r="F120" s="39" t="s">
        <v>102</v>
      </c>
      <c r="G120" s="40" t="s">
        <v>201</v>
      </c>
      <c r="H120" s="16">
        <v>0.4411805555555555</v>
      </c>
      <c r="I120" s="16">
        <v>0.06131944444444437</v>
      </c>
    </row>
    <row r="121" spans="1:9" ht="12.75">
      <c r="A121" s="8">
        <v>27</v>
      </c>
      <c r="B121" s="8">
        <v>2</v>
      </c>
      <c r="C121" s="8">
        <v>17</v>
      </c>
      <c r="D121" s="22" t="s">
        <v>211</v>
      </c>
      <c r="E121" s="8" t="s">
        <v>20</v>
      </c>
      <c r="F121" s="39" t="s">
        <v>101</v>
      </c>
      <c r="G121" s="40" t="s">
        <v>201</v>
      </c>
      <c r="H121" s="16">
        <v>0.4436574074074074</v>
      </c>
      <c r="I121" s="16">
        <v>0.06379629629629624</v>
      </c>
    </row>
    <row r="122" spans="1:9" ht="12.75">
      <c r="A122" s="8">
        <v>32</v>
      </c>
      <c r="B122" s="8">
        <v>3</v>
      </c>
      <c r="C122" s="8">
        <v>64</v>
      </c>
      <c r="D122" s="22" t="s">
        <v>267</v>
      </c>
      <c r="E122" s="8" t="s">
        <v>20</v>
      </c>
      <c r="F122" s="39" t="s">
        <v>156</v>
      </c>
      <c r="G122" s="40" t="s">
        <v>201</v>
      </c>
      <c r="H122" s="16">
        <v>0.4459490740740741</v>
      </c>
      <c r="I122" s="16">
        <v>0.06608796296296293</v>
      </c>
    </row>
    <row r="123" spans="1:9" ht="12.75">
      <c r="A123" s="8">
        <v>33</v>
      </c>
      <c r="B123" s="8">
        <v>4</v>
      </c>
      <c r="C123" s="8">
        <v>29</v>
      </c>
      <c r="D123" s="22" t="s">
        <v>223</v>
      </c>
      <c r="E123" s="8" t="s">
        <v>20</v>
      </c>
      <c r="F123" s="39" t="s">
        <v>172</v>
      </c>
      <c r="G123" s="40" t="s">
        <v>206</v>
      </c>
      <c r="H123" s="16">
        <v>0.4463888888888889</v>
      </c>
      <c r="I123" s="16">
        <v>0.06652777777777774</v>
      </c>
    </row>
    <row r="124" spans="1:9" ht="12.75">
      <c r="A124" s="8">
        <v>51</v>
      </c>
      <c r="B124" s="8">
        <v>5</v>
      </c>
      <c r="C124" s="8">
        <v>50</v>
      </c>
      <c r="D124" s="22" t="s">
        <v>253</v>
      </c>
      <c r="E124" s="8" t="s">
        <v>20</v>
      </c>
      <c r="F124" s="39" t="s">
        <v>100</v>
      </c>
      <c r="G124" s="40" t="s">
        <v>198</v>
      </c>
      <c r="H124" s="16">
        <v>0.45</v>
      </c>
      <c r="I124" s="16">
        <v>0.07013888888888886</v>
      </c>
    </row>
    <row r="126" spans="1:9" ht="12.75">
      <c r="A126" s="46" t="s">
        <v>276</v>
      </c>
      <c r="B126" s="46"/>
      <c r="C126" s="46"/>
      <c r="D126" s="46"/>
      <c r="E126" s="46"/>
      <c r="F126" s="46"/>
      <c r="G126" s="46"/>
      <c r="H126" s="46"/>
      <c r="I126" s="46"/>
    </row>
    <row r="127" spans="1:9" ht="12.75">
      <c r="A127" s="8">
        <v>43</v>
      </c>
      <c r="B127" s="8">
        <v>1</v>
      </c>
      <c r="C127" s="8">
        <v>650</v>
      </c>
      <c r="D127" s="22" t="s">
        <v>222</v>
      </c>
      <c r="E127" s="8" t="s">
        <v>91</v>
      </c>
      <c r="F127" s="39" t="s">
        <v>94</v>
      </c>
      <c r="G127" s="40" t="s">
        <v>206</v>
      </c>
      <c r="H127" s="16">
        <v>0.45</v>
      </c>
      <c r="I127" s="16">
        <v>0.07013888888888886</v>
      </c>
    </row>
    <row r="128" spans="1:9" ht="12.75">
      <c r="A128" s="8">
        <v>44</v>
      </c>
      <c r="B128" s="8">
        <v>2</v>
      </c>
      <c r="C128" s="8">
        <v>646</v>
      </c>
      <c r="D128" s="22" t="s">
        <v>249</v>
      </c>
      <c r="E128" s="8" t="s">
        <v>91</v>
      </c>
      <c r="F128" s="39" t="s">
        <v>125</v>
      </c>
      <c r="G128" s="40" t="s">
        <v>206</v>
      </c>
      <c r="H128" s="16">
        <v>0.45</v>
      </c>
      <c r="I128" s="16">
        <v>0.07013888888888886</v>
      </c>
    </row>
    <row r="129" spans="1:9" ht="12.75">
      <c r="A129" s="8">
        <v>46</v>
      </c>
      <c r="B129" s="8">
        <v>3</v>
      </c>
      <c r="C129" s="8">
        <v>643</v>
      </c>
      <c r="D129" s="22" t="s">
        <v>265</v>
      </c>
      <c r="E129" s="8" t="s">
        <v>91</v>
      </c>
      <c r="F129" s="39" t="s">
        <v>99</v>
      </c>
      <c r="G129" s="40" t="s">
        <v>198</v>
      </c>
      <c r="H129" s="16">
        <v>0.45</v>
      </c>
      <c r="I129" s="16">
        <v>0.07013888888888886</v>
      </c>
    </row>
    <row r="131" spans="1:9" ht="12.75">
      <c r="A131" s="46" t="s">
        <v>277</v>
      </c>
      <c r="B131" s="46"/>
      <c r="C131" s="46"/>
      <c r="D131" s="46"/>
      <c r="E131" s="46"/>
      <c r="F131" s="46"/>
      <c r="G131" s="46"/>
      <c r="H131" s="46"/>
      <c r="I131" s="46"/>
    </row>
    <row r="132" spans="1:9" ht="12.75">
      <c r="A132" s="8">
        <v>45</v>
      </c>
      <c r="B132" s="8">
        <v>1</v>
      </c>
      <c r="C132" s="8">
        <v>649</v>
      </c>
      <c r="D132" s="22" t="s">
        <v>231</v>
      </c>
      <c r="E132" s="8" t="s">
        <v>65</v>
      </c>
      <c r="F132" s="39" t="s">
        <v>115</v>
      </c>
      <c r="G132" s="40" t="s">
        <v>201</v>
      </c>
      <c r="H132" s="16">
        <v>0.45</v>
      </c>
      <c r="I132" s="16">
        <v>0.07013888888888886</v>
      </c>
    </row>
    <row r="133" spans="1:9" ht="12.75">
      <c r="A133" s="8">
        <v>49</v>
      </c>
      <c r="B133" s="8">
        <v>2</v>
      </c>
      <c r="C133" s="8">
        <v>645</v>
      </c>
      <c r="D133" s="22" t="s">
        <v>250</v>
      </c>
      <c r="E133" s="8" t="s">
        <v>65</v>
      </c>
      <c r="F133" s="39" t="s">
        <v>165</v>
      </c>
      <c r="G133" s="40" t="s">
        <v>201</v>
      </c>
      <c r="H133" s="16">
        <v>0.45</v>
      </c>
      <c r="I133" s="16">
        <v>0.07013888888888886</v>
      </c>
    </row>
    <row r="135" spans="1:9" ht="12.75">
      <c r="A135" s="46" t="s">
        <v>278</v>
      </c>
      <c r="B135" s="46"/>
      <c r="C135" s="46"/>
      <c r="D135" s="46"/>
      <c r="E135" s="46"/>
      <c r="F135" s="46"/>
      <c r="G135" s="46"/>
      <c r="H135" s="46"/>
      <c r="I135" s="46"/>
    </row>
    <row r="136" spans="1:9" ht="12.75">
      <c r="A136" s="8">
        <v>47</v>
      </c>
      <c r="B136" s="8">
        <v>1</v>
      </c>
      <c r="C136" s="8">
        <v>644</v>
      </c>
      <c r="D136" s="22" t="s">
        <v>252</v>
      </c>
      <c r="E136" s="8" t="s">
        <v>78</v>
      </c>
      <c r="F136" s="39" t="s">
        <v>100</v>
      </c>
      <c r="G136" s="40" t="s">
        <v>198</v>
      </c>
      <c r="H136" s="16">
        <v>0.45</v>
      </c>
      <c r="I136" s="16">
        <v>0.07013888888888886</v>
      </c>
    </row>
    <row r="137" spans="1:9" ht="12.75">
      <c r="A137" s="8">
        <v>48</v>
      </c>
      <c r="B137" s="8">
        <v>2</v>
      </c>
      <c r="C137" s="8">
        <v>647</v>
      </c>
      <c r="D137" s="22" t="s">
        <v>245</v>
      </c>
      <c r="E137" s="8" t="s">
        <v>78</v>
      </c>
      <c r="F137" s="39" t="s">
        <v>101</v>
      </c>
      <c r="G137" s="40" t="s">
        <v>201</v>
      </c>
      <c r="H137" s="16">
        <v>0.45</v>
      </c>
      <c r="I137" s="16">
        <v>0.07013888888888886</v>
      </c>
    </row>
    <row r="138" spans="1:9" ht="12.75">
      <c r="A138" s="8"/>
      <c r="B138" s="8"/>
      <c r="C138" s="8"/>
      <c r="D138" s="22"/>
      <c r="E138" s="8"/>
      <c r="F138" s="39"/>
      <c r="G138" s="40"/>
      <c r="H138" s="16"/>
      <c r="I138" s="16"/>
    </row>
    <row r="139" spans="1:9" ht="12.75">
      <c r="A139" s="8"/>
      <c r="B139" s="8"/>
      <c r="C139" s="8"/>
      <c r="D139" s="43" t="s">
        <v>285</v>
      </c>
      <c r="E139" s="8"/>
      <c r="F139" s="39"/>
      <c r="G139" s="40"/>
      <c r="H139" s="16"/>
      <c r="I139" s="16"/>
    </row>
    <row r="140" spans="1:9" ht="12.75">
      <c r="A140" s="8"/>
      <c r="B140" s="8"/>
      <c r="C140" s="8" t="s">
        <v>288</v>
      </c>
      <c r="D140" s="22" t="s">
        <v>286</v>
      </c>
      <c r="E140" s="8">
        <v>9</v>
      </c>
      <c r="F140" s="39"/>
      <c r="G140" s="40"/>
      <c r="H140" s="16"/>
      <c r="I140" s="16"/>
    </row>
    <row r="141" spans="1:9" ht="12.75">
      <c r="A141" s="8"/>
      <c r="B141" s="8"/>
      <c r="C141" s="8" t="s">
        <v>289</v>
      </c>
      <c r="D141" s="22" t="s">
        <v>287</v>
      </c>
      <c r="E141" s="8">
        <v>9</v>
      </c>
      <c r="F141" s="39"/>
      <c r="G141" s="40"/>
      <c r="H141" s="16"/>
      <c r="I141" s="16"/>
    </row>
    <row r="142" spans="1:9" ht="12.75">
      <c r="A142" s="8"/>
      <c r="B142" s="8"/>
      <c r="C142" s="8" t="s">
        <v>290</v>
      </c>
      <c r="D142" s="22" t="s">
        <v>102</v>
      </c>
      <c r="E142" s="8">
        <v>7</v>
      </c>
      <c r="F142" s="39"/>
      <c r="G142" s="40"/>
      <c r="H142" s="16"/>
      <c r="I142" s="16"/>
    </row>
    <row r="143" spans="1:9" ht="12.75">
      <c r="A143" s="8"/>
      <c r="B143" s="8"/>
      <c r="C143" s="8" t="s">
        <v>291</v>
      </c>
      <c r="D143" s="22" t="s">
        <v>94</v>
      </c>
      <c r="E143" s="8">
        <v>6</v>
      </c>
      <c r="F143" s="39"/>
      <c r="G143" s="40"/>
      <c r="H143" s="16"/>
      <c r="I143" s="16"/>
    </row>
    <row r="144" spans="1:9" ht="12.75">
      <c r="A144" s="8"/>
      <c r="B144" s="8"/>
      <c r="C144" s="8"/>
      <c r="D144" s="22"/>
      <c r="E144" s="8"/>
      <c r="F144" s="39"/>
      <c r="G144" s="40"/>
      <c r="H144" s="16"/>
      <c r="I144" s="16"/>
    </row>
    <row r="145" ht="12.75">
      <c r="B145" t="s">
        <v>283</v>
      </c>
    </row>
    <row r="146" ht="12.75">
      <c r="B146" t="s">
        <v>284</v>
      </c>
    </row>
  </sheetData>
  <mergeCells count="10">
    <mergeCell ref="A4:J4"/>
    <mergeCell ref="A64:I64"/>
    <mergeCell ref="A66:I66"/>
    <mergeCell ref="A75:I75"/>
    <mergeCell ref="A131:I131"/>
    <mergeCell ref="A135:I135"/>
    <mergeCell ref="A87:I87"/>
    <mergeCell ref="A104:I104"/>
    <mergeCell ref="A119:I119"/>
    <mergeCell ref="A126:I12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6" r:id="rId2"/>
  <rowBreaks count="1" manualBreakCount="1">
    <brk id="63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89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5.140625" style="0" bestFit="1" customWidth="1"/>
    <col min="4" max="4" width="25.140625" style="0" bestFit="1" customWidth="1"/>
    <col min="5" max="5" width="7.421875" style="0" bestFit="1" customWidth="1"/>
  </cols>
  <sheetData>
    <row r="1" s="6" customFormat="1" ht="57" customHeight="1"/>
    <row r="4" spans="1:5" ht="15">
      <c r="A4" s="47" t="s">
        <v>41</v>
      </c>
      <c r="B4" s="47"/>
      <c r="C4" s="47"/>
      <c r="D4" s="47"/>
      <c r="E4" s="47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46" t="s">
        <v>271</v>
      </c>
      <c r="B6" s="46"/>
      <c r="C6" s="46"/>
      <c r="D6" s="46"/>
      <c r="E6" s="46"/>
    </row>
    <row r="7" spans="1:5" ht="12.75">
      <c r="A7" s="9">
        <v>6</v>
      </c>
      <c r="B7" s="10" t="s">
        <v>203</v>
      </c>
      <c r="C7" s="9" t="s">
        <v>16</v>
      </c>
      <c r="D7" s="11" t="s">
        <v>111</v>
      </c>
      <c r="E7" s="30" t="s">
        <v>201</v>
      </c>
    </row>
    <row r="8" spans="1:5" ht="12.75">
      <c r="A8" s="9">
        <v>8</v>
      </c>
      <c r="B8" s="10" t="s">
        <v>204</v>
      </c>
      <c r="C8" s="9" t="s">
        <v>16</v>
      </c>
      <c r="D8" s="11" t="s">
        <v>111</v>
      </c>
      <c r="E8" s="30" t="s">
        <v>201</v>
      </c>
    </row>
    <row r="9" spans="1:5" ht="12.75">
      <c r="A9" s="9">
        <v>16</v>
      </c>
      <c r="B9" s="10" t="s">
        <v>210</v>
      </c>
      <c r="C9" s="9" t="s">
        <v>16</v>
      </c>
      <c r="D9" s="11" t="s">
        <v>105</v>
      </c>
      <c r="E9" s="30" t="s">
        <v>201</v>
      </c>
    </row>
    <row r="10" spans="1:5" ht="12.75">
      <c r="A10" s="9">
        <v>32</v>
      </c>
      <c r="B10" s="10" t="s">
        <v>226</v>
      </c>
      <c r="C10" s="9" t="s">
        <v>16</v>
      </c>
      <c r="D10" s="11" t="s">
        <v>105</v>
      </c>
      <c r="E10" s="30" t="s">
        <v>201</v>
      </c>
    </row>
    <row r="11" spans="1:5" ht="12.75">
      <c r="A11" s="9">
        <v>33</v>
      </c>
      <c r="B11" s="10" t="s">
        <v>227</v>
      </c>
      <c r="C11" s="9" t="s">
        <v>16</v>
      </c>
      <c r="D11" s="11" t="s">
        <v>106</v>
      </c>
      <c r="E11" s="30" t="s">
        <v>228</v>
      </c>
    </row>
    <row r="12" spans="1:5" ht="12.75">
      <c r="A12" s="9">
        <v>42</v>
      </c>
      <c r="B12" s="10" t="s">
        <v>241</v>
      </c>
      <c r="C12" s="9" t="s">
        <v>16</v>
      </c>
      <c r="D12" s="11" t="s">
        <v>96</v>
      </c>
      <c r="E12" s="30" t="s">
        <v>198</v>
      </c>
    </row>
    <row r="13" spans="1:5" ht="12.75">
      <c r="A13" s="9">
        <v>44</v>
      </c>
      <c r="B13" s="10" t="s">
        <v>243</v>
      </c>
      <c r="C13" s="9" t="s">
        <v>16</v>
      </c>
      <c r="D13" s="11" t="s">
        <v>152</v>
      </c>
      <c r="E13" s="30" t="s">
        <v>198</v>
      </c>
    </row>
    <row r="14" spans="1:5" ht="12.75">
      <c r="A14" s="9">
        <v>45</v>
      </c>
      <c r="B14" s="10" t="s">
        <v>244</v>
      </c>
      <c r="C14" s="9" t="s">
        <v>16</v>
      </c>
      <c r="D14" s="11" t="s">
        <v>96</v>
      </c>
      <c r="E14" s="30" t="s">
        <v>198</v>
      </c>
    </row>
    <row r="16" spans="1:5" ht="12.75">
      <c r="A16" s="46" t="s">
        <v>272</v>
      </c>
      <c r="B16" s="46"/>
      <c r="C16" s="46"/>
      <c r="D16" s="46"/>
      <c r="E16" s="46"/>
    </row>
    <row r="17" spans="1:5" ht="12.75">
      <c r="A17" s="9">
        <v>2</v>
      </c>
      <c r="B17" s="10" t="s">
        <v>199</v>
      </c>
      <c r="C17" s="9" t="s">
        <v>17</v>
      </c>
      <c r="D17" s="11" t="s">
        <v>96</v>
      </c>
      <c r="E17" s="30" t="s">
        <v>198</v>
      </c>
    </row>
    <row r="18" spans="1:5" ht="12.75">
      <c r="A18" s="9">
        <v>9</v>
      </c>
      <c r="B18" s="10" t="s">
        <v>205</v>
      </c>
      <c r="C18" s="9" t="s">
        <v>17</v>
      </c>
      <c r="D18" s="11" t="s">
        <v>94</v>
      </c>
      <c r="E18" s="30" t="s">
        <v>206</v>
      </c>
    </row>
    <row r="19" spans="1:5" ht="12.75">
      <c r="A19" s="9">
        <v>15</v>
      </c>
      <c r="B19" s="10" t="s">
        <v>209</v>
      </c>
      <c r="C19" s="9" t="s">
        <v>17</v>
      </c>
      <c r="D19" s="11" t="s">
        <v>101</v>
      </c>
      <c r="E19" s="30" t="s">
        <v>201</v>
      </c>
    </row>
    <row r="20" spans="1:5" ht="12.75">
      <c r="A20" s="9">
        <v>27</v>
      </c>
      <c r="B20" s="10" t="s">
        <v>220</v>
      </c>
      <c r="C20" s="9" t="s">
        <v>17</v>
      </c>
      <c r="D20" s="11" t="s">
        <v>95</v>
      </c>
      <c r="E20" s="30" t="s">
        <v>206</v>
      </c>
    </row>
    <row r="21" spans="1:5" ht="12.75">
      <c r="A21" s="9">
        <v>30</v>
      </c>
      <c r="B21" s="10" t="s">
        <v>224</v>
      </c>
      <c r="C21" s="9" t="s">
        <v>17</v>
      </c>
      <c r="D21" s="11" t="s">
        <v>102</v>
      </c>
      <c r="E21" s="30" t="s">
        <v>201</v>
      </c>
    </row>
    <row r="22" spans="1:5" ht="12.75">
      <c r="A22" s="9">
        <v>38</v>
      </c>
      <c r="B22" s="10" t="s">
        <v>235</v>
      </c>
      <c r="C22" s="9" t="s">
        <v>17</v>
      </c>
      <c r="D22" s="11" t="s">
        <v>111</v>
      </c>
      <c r="E22" s="30" t="s">
        <v>201</v>
      </c>
    </row>
    <row r="23" spans="1:5" ht="12.75">
      <c r="A23" s="9">
        <v>47</v>
      </c>
      <c r="B23" s="10" t="s">
        <v>247</v>
      </c>
      <c r="C23" s="9" t="s">
        <v>17</v>
      </c>
      <c r="D23" s="11" t="s">
        <v>106</v>
      </c>
      <c r="E23" s="30" t="s">
        <v>228</v>
      </c>
    </row>
    <row r="24" spans="1:5" ht="12.75">
      <c r="A24" s="9">
        <v>48</v>
      </c>
      <c r="B24" s="10" t="s">
        <v>248</v>
      </c>
      <c r="C24" s="9" t="s">
        <v>17</v>
      </c>
      <c r="D24" s="11" t="s">
        <v>195</v>
      </c>
      <c r="E24" s="30" t="s">
        <v>206</v>
      </c>
    </row>
    <row r="25" spans="1:5" ht="12.75">
      <c r="A25" s="9">
        <v>52</v>
      </c>
      <c r="B25" s="10" t="s">
        <v>255</v>
      </c>
      <c r="C25" s="9" t="s">
        <v>17</v>
      </c>
      <c r="D25" s="11" t="s">
        <v>102</v>
      </c>
      <c r="E25" s="30" t="s">
        <v>201</v>
      </c>
    </row>
    <row r="26" spans="1:5" ht="12.75">
      <c r="A26" s="9">
        <v>54</v>
      </c>
      <c r="B26" s="10" t="s">
        <v>256</v>
      </c>
      <c r="C26" s="9" t="s">
        <v>17</v>
      </c>
      <c r="D26" s="11" t="s">
        <v>102</v>
      </c>
      <c r="E26" s="30" t="s">
        <v>201</v>
      </c>
    </row>
    <row r="27" spans="1:5" ht="12.75">
      <c r="A27" s="9">
        <v>56</v>
      </c>
      <c r="B27" s="10" t="s">
        <v>258</v>
      </c>
      <c r="C27" s="9" t="s">
        <v>17</v>
      </c>
      <c r="D27" s="11" t="s">
        <v>102</v>
      </c>
      <c r="E27" s="30" t="s">
        <v>201</v>
      </c>
    </row>
    <row r="28" spans="1:5" ht="12.75">
      <c r="A28" s="9">
        <v>65</v>
      </c>
      <c r="B28" s="10" t="s">
        <v>268</v>
      </c>
      <c r="C28" s="9" t="s">
        <v>17</v>
      </c>
      <c r="D28" s="11" t="s">
        <v>99</v>
      </c>
      <c r="E28" s="30" t="s">
        <v>198</v>
      </c>
    </row>
    <row r="29" spans="1:5" ht="12.75">
      <c r="A29" s="9">
        <v>68</v>
      </c>
      <c r="B29" s="10" t="s">
        <v>279</v>
      </c>
      <c r="C29" s="9" t="s">
        <v>17</v>
      </c>
      <c r="D29" s="11" t="s">
        <v>99</v>
      </c>
      <c r="E29" s="30" t="s">
        <v>198</v>
      </c>
    </row>
    <row r="31" spans="1:5" ht="12.75">
      <c r="A31" s="46" t="s">
        <v>273</v>
      </c>
      <c r="B31" s="46"/>
      <c r="C31" s="46"/>
      <c r="D31" s="46"/>
      <c r="E31" s="46"/>
    </row>
    <row r="32" spans="1:5" ht="12.75">
      <c r="A32" s="9">
        <v>1</v>
      </c>
      <c r="B32" s="10" t="s">
        <v>197</v>
      </c>
      <c r="C32" s="9" t="s">
        <v>18</v>
      </c>
      <c r="D32" s="11" t="s">
        <v>96</v>
      </c>
      <c r="E32" s="30" t="s">
        <v>198</v>
      </c>
    </row>
    <row r="33" spans="1:5" ht="12.75">
      <c r="A33" s="9">
        <v>10</v>
      </c>
      <c r="B33" s="10" t="s">
        <v>207</v>
      </c>
      <c r="C33" s="9" t="s">
        <v>18</v>
      </c>
      <c r="D33" s="11" t="s">
        <v>94</v>
      </c>
      <c r="E33" s="30" t="s">
        <v>206</v>
      </c>
    </row>
    <row r="34" spans="1:5" ht="12.75">
      <c r="A34" s="9">
        <v>21</v>
      </c>
      <c r="B34" s="10" t="s">
        <v>215</v>
      </c>
      <c r="C34" s="9" t="s">
        <v>18</v>
      </c>
      <c r="D34" s="11" t="s">
        <v>95</v>
      </c>
      <c r="E34" s="30" t="s">
        <v>206</v>
      </c>
    </row>
    <row r="35" spans="1:5" ht="12.75">
      <c r="A35" s="9">
        <v>24</v>
      </c>
      <c r="B35" s="10" t="s">
        <v>217</v>
      </c>
      <c r="C35" s="9" t="s">
        <v>18</v>
      </c>
      <c r="D35" s="11" t="s">
        <v>95</v>
      </c>
      <c r="E35" s="30" t="s">
        <v>206</v>
      </c>
    </row>
    <row r="36" spans="1:5" ht="12.75">
      <c r="A36" s="9">
        <v>25</v>
      </c>
      <c r="B36" s="10" t="s">
        <v>218</v>
      </c>
      <c r="C36" s="9" t="s">
        <v>18</v>
      </c>
      <c r="D36" s="11" t="s">
        <v>95</v>
      </c>
      <c r="E36" s="30" t="s">
        <v>206</v>
      </c>
    </row>
    <row r="37" spans="1:5" ht="12.75">
      <c r="A37" s="9">
        <v>26</v>
      </c>
      <c r="B37" s="10" t="s">
        <v>219</v>
      </c>
      <c r="C37" s="9" t="s">
        <v>18</v>
      </c>
      <c r="D37" s="11" t="s">
        <v>95</v>
      </c>
      <c r="E37" s="30" t="s">
        <v>206</v>
      </c>
    </row>
    <row r="38" spans="1:5" ht="12.75">
      <c r="A38" s="9">
        <v>28</v>
      </c>
      <c r="B38" s="10" t="s">
        <v>221</v>
      </c>
      <c r="C38" s="9" t="s">
        <v>18</v>
      </c>
      <c r="D38" s="11" t="s">
        <v>130</v>
      </c>
      <c r="E38" s="30" t="s">
        <v>206</v>
      </c>
    </row>
    <row r="39" spans="1:5" ht="12.75">
      <c r="A39" s="9">
        <v>34</v>
      </c>
      <c r="B39" s="10" t="s">
        <v>229</v>
      </c>
      <c r="C39" s="9" t="s">
        <v>18</v>
      </c>
      <c r="D39" s="11" t="s">
        <v>97</v>
      </c>
      <c r="E39" s="30" t="s">
        <v>201</v>
      </c>
    </row>
    <row r="40" spans="1:5" ht="12.75">
      <c r="A40" s="9">
        <v>35</v>
      </c>
      <c r="B40" s="10" t="s">
        <v>230</v>
      </c>
      <c r="C40" s="9" t="s">
        <v>18</v>
      </c>
      <c r="D40" s="11" t="s">
        <v>97</v>
      </c>
      <c r="E40" s="30" t="s">
        <v>201</v>
      </c>
    </row>
    <row r="41" spans="1:5" ht="12.75">
      <c r="A41" s="9">
        <v>37</v>
      </c>
      <c r="B41" s="10" t="s">
        <v>233</v>
      </c>
      <c r="C41" s="9" t="s">
        <v>18</v>
      </c>
      <c r="D41" s="11" t="s">
        <v>234</v>
      </c>
      <c r="E41" s="30" t="s">
        <v>198</v>
      </c>
    </row>
    <row r="42" spans="1:5" ht="12.75">
      <c r="A42" s="9">
        <v>39</v>
      </c>
      <c r="B42" s="10" t="s">
        <v>236</v>
      </c>
      <c r="C42" s="9" t="s">
        <v>18</v>
      </c>
      <c r="D42" s="11" t="s">
        <v>111</v>
      </c>
      <c r="E42" s="30" t="s">
        <v>201</v>
      </c>
    </row>
    <row r="43" spans="1:5" ht="12.75">
      <c r="A43" s="9">
        <v>40</v>
      </c>
      <c r="B43" s="10" t="s">
        <v>237</v>
      </c>
      <c r="C43" s="9" t="s">
        <v>18</v>
      </c>
      <c r="D43" s="11" t="s">
        <v>94</v>
      </c>
      <c r="E43" s="30" t="s">
        <v>206</v>
      </c>
    </row>
    <row r="44" spans="1:5" ht="12.75">
      <c r="A44" s="9">
        <v>41</v>
      </c>
      <c r="B44" s="10" t="s">
        <v>239</v>
      </c>
      <c r="C44" s="9" t="s">
        <v>18</v>
      </c>
      <c r="D44" s="11" t="s">
        <v>157</v>
      </c>
      <c r="E44" s="30" t="s">
        <v>240</v>
      </c>
    </row>
    <row r="45" spans="1:5" ht="12.75">
      <c r="A45" s="9">
        <v>51</v>
      </c>
      <c r="B45" s="10" t="s">
        <v>254</v>
      </c>
      <c r="C45" s="9" t="s">
        <v>18</v>
      </c>
      <c r="D45" s="11" t="s">
        <v>111</v>
      </c>
      <c r="E45" s="30" t="s">
        <v>201</v>
      </c>
    </row>
    <row r="46" spans="1:5" ht="12.75">
      <c r="A46" s="9">
        <v>55</v>
      </c>
      <c r="B46" s="10" t="s">
        <v>257</v>
      </c>
      <c r="C46" s="9" t="s">
        <v>18</v>
      </c>
      <c r="D46" s="11" t="s">
        <v>111</v>
      </c>
      <c r="E46" s="30" t="s">
        <v>201</v>
      </c>
    </row>
    <row r="47" spans="1:5" ht="12.75">
      <c r="A47" s="9">
        <v>59</v>
      </c>
      <c r="B47" s="10" t="s">
        <v>261</v>
      </c>
      <c r="C47" s="9" t="s">
        <v>18</v>
      </c>
      <c r="D47" s="11" t="s">
        <v>95</v>
      </c>
      <c r="E47" s="30" t="s">
        <v>206</v>
      </c>
    </row>
    <row r="48" spans="1:5" ht="12.75">
      <c r="A48" s="9">
        <v>60</v>
      </c>
      <c r="B48" s="10" t="s">
        <v>262</v>
      </c>
      <c r="C48" s="9" t="s">
        <v>18</v>
      </c>
      <c r="D48" s="11" t="s">
        <v>156</v>
      </c>
      <c r="E48" s="30" t="s">
        <v>201</v>
      </c>
    </row>
    <row r="49" spans="1:5" ht="12.75">
      <c r="A49" s="9">
        <v>61</v>
      </c>
      <c r="B49" s="10" t="s">
        <v>263</v>
      </c>
      <c r="C49" s="9" t="s">
        <v>18</v>
      </c>
      <c r="D49" s="11" t="s">
        <v>102</v>
      </c>
      <c r="E49" s="30" t="s">
        <v>201</v>
      </c>
    </row>
    <row r="50" spans="1:5" ht="12.75">
      <c r="A50" s="9">
        <v>62</v>
      </c>
      <c r="B50" s="10" t="s">
        <v>264</v>
      </c>
      <c r="C50" s="9" t="s">
        <v>18</v>
      </c>
      <c r="D50" s="11" t="s">
        <v>155</v>
      </c>
      <c r="E50" s="30" t="s">
        <v>198</v>
      </c>
    </row>
    <row r="51" spans="1:5" ht="12.75">
      <c r="A51" s="9">
        <v>66</v>
      </c>
      <c r="B51" s="10" t="s">
        <v>269</v>
      </c>
      <c r="C51" s="9" t="s">
        <v>18</v>
      </c>
      <c r="D51" s="11" t="s">
        <v>99</v>
      </c>
      <c r="E51" s="30" t="s">
        <v>198</v>
      </c>
    </row>
    <row r="53" spans="1:5" ht="12.75">
      <c r="A53" s="46" t="s">
        <v>274</v>
      </c>
      <c r="B53" s="46"/>
      <c r="C53" s="46"/>
      <c r="D53" s="46"/>
      <c r="E53" s="46"/>
    </row>
    <row r="54" spans="1:5" ht="12.75">
      <c r="A54" s="9">
        <v>3</v>
      </c>
      <c r="B54" s="10" t="s">
        <v>200</v>
      </c>
      <c r="C54" s="9" t="s">
        <v>19</v>
      </c>
      <c r="D54" s="11" t="s">
        <v>101</v>
      </c>
      <c r="E54" s="30" t="s">
        <v>201</v>
      </c>
    </row>
    <row r="55" spans="1:5" ht="12.75">
      <c r="A55" s="9">
        <v>12</v>
      </c>
      <c r="B55" s="10" t="s">
        <v>208</v>
      </c>
      <c r="C55" s="9" t="s">
        <v>19</v>
      </c>
      <c r="D55" s="11" t="s">
        <v>156</v>
      </c>
      <c r="E55" s="30" t="s">
        <v>201</v>
      </c>
    </row>
    <row r="56" spans="1:5" ht="12.75">
      <c r="A56" s="9">
        <v>18</v>
      </c>
      <c r="B56" s="10" t="s">
        <v>212</v>
      </c>
      <c r="C56" s="9" t="s">
        <v>19</v>
      </c>
      <c r="D56" s="11" t="s">
        <v>156</v>
      </c>
      <c r="E56" s="30" t="s">
        <v>201</v>
      </c>
    </row>
    <row r="57" spans="1:5" ht="12.75">
      <c r="A57" s="9">
        <v>19</v>
      </c>
      <c r="B57" s="10" t="s">
        <v>213</v>
      </c>
      <c r="C57" s="9" t="s">
        <v>19</v>
      </c>
      <c r="D57" s="11" t="s">
        <v>104</v>
      </c>
      <c r="E57" s="30" t="s">
        <v>201</v>
      </c>
    </row>
    <row r="58" spans="1:5" ht="12.75">
      <c r="A58" s="9">
        <v>20</v>
      </c>
      <c r="B58" s="10" t="s">
        <v>214</v>
      </c>
      <c r="C58" s="9" t="s">
        <v>19</v>
      </c>
      <c r="D58" s="11" t="s">
        <v>161</v>
      </c>
      <c r="E58" s="30" t="s">
        <v>206</v>
      </c>
    </row>
    <row r="59" spans="1:5" ht="12.75">
      <c r="A59" s="9">
        <v>23</v>
      </c>
      <c r="B59" s="10" t="s">
        <v>216</v>
      </c>
      <c r="C59" s="9" t="s">
        <v>19</v>
      </c>
      <c r="D59" s="11" t="s">
        <v>95</v>
      </c>
      <c r="E59" s="30" t="s">
        <v>206</v>
      </c>
    </row>
    <row r="60" spans="1:5" ht="12.75">
      <c r="A60" s="9">
        <v>31</v>
      </c>
      <c r="B60" s="10" t="s">
        <v>225</v>
      </c>
      <c r="C60" s="9" t="s">
        <v>19</v>
      </c>
      <c r="D60" s="11" t="s">
        <v>99</v>
      </c>
      <c r="E60" s="30" t="s">
        <v>198</v>
      </c>
    </row>
    <row r="61" spans="1:5" ht="12.75">
      <c r="A61" s="9">
        <v>36</v>
      </c>
      <c r="B61" s="10" t="s">
        <v>232</v>
      </c>
      <c r="C61" s="9" t="s">
        <v>19</v>
      </c>
      <c r="D61" s="11" t="s">
        <v>111</v>
      </c>
      <c r="E61" s="30" t="s">
        <v>201</v>
      </c>
    </row>
    <row r="62" spans="1:5" ht="12.75">
      <c r="A62" s="9">
        <v>43</v>
      </c>
      <c r="B62" s="10" t="s">
        <v>242</v>
      </c>
      <c r="C62" s="9" t="s">
        <v>19</v>
      </c>
      <c r="D62" s="11" t="s">
        <v>96</v>
      </c>
      <c r="E62" s="30" t="s">
        <v>198</v>
      </c>
    </row>
    <row r="63" spans="1:5" ht="12.75">
      <c r="A63" s="9">
        <v>49</v>
      </c>
      <c r="B63" s="10" t="s">
        <v>251</v>
      </c>
      <c r="C63" s="9" t="s">
        <v>19</v>
      </c>
      <c r="D63" s="11" t="s">
        <v>94</v>
      </c>
      <c r="E63" s="30" t="s">
        <v>206</v>
      </c>
    </row>
    <row r="64" spans="1:5" ht="12.75">
      <c r="A64" s="9">
        <v>57</v>
      </c>
      <c r="B64" s="10" t="s">
        <v>259</v>
      </c>
      <c r="C64" s="9" t="s">
        <v>19</v>
      </c>
      <c r="D64" s="11" t="s">
        <v>95</v>
      </c>
      <c r="E64" s="30" t="s">
        <v>206</v>
      </c>
    </row>
    <row r="65" spans="1:5" ht="12.75">
      <c r="A65" s="9">
        <v>58</v>
      </c>
      <c r="B65" s="10" t="s">
        <v>260</v>
      </c>
      <c r="C65" s="9" t="s">
        <v>19</v>
      </c>
      <c r="D65" s="11" t="s">
        <v>95</v>
      </c>
      <c r="E65" s="30" t="s">
        <v>206</v>
      </c>
    </row>
    <row r="66" spans="1:5" ht="12.75">
      <c r="A66" s="9">
        <v>63</v>
      </c>
      <c r="B66" s="10" t="s">
        <v>266</v>
      </c>
      <c r="C66" s="9" t="s">
        <v>19</v>
      </c>
      <c r="D66" s="11" t="s">
        <v>111</v>
      </c>
      <c r="E66" s="30" t="s">
        <v>201</v>
      </c>
    </row>
    <row r="67" spans="1:5" ht="12.75">
      <c r="A67" s="9">
        <v>67</v>
      </c>
      <c r="B67" s="10" t="s">
        <v>270</v>
      </c>
      <c r="C67" s="9" t="s">
        <v>19</v>
      </c>
      <c r="D67" s="11" t="s">
        <v>102</v>
      </c>
      <c r="E67" s="30" t="s">
        <v>201</v>
      </c>
    </row>
    <row r="69" spans="1:5" ht="12.75">
      <c r="A69" s="46" t="s">
        <v>275</v>
      </c>
      <c r="B69" s="46"/>
      <c r="C69" s="46"/>
      <c r="D69" s="46"/>
      <c r="E69" s="46"/>
    </row>
    <row r="70" spans="1:5" ht="12.75">
      <c r="A70" s="9">
        <v>4</v>
      </c>
      <c r="B70" s="10" t="s">
        <v>202</v>
      </c>
      <c r="C70" s="9" t="s">
        <v>20</v>
      </c>
      <c r="D70" s="11" t="s">
        <v>111</v>
      </c>
      <c r="E70" s="30" t="s">
        <v>201</v>
      </c>
    </row>
    <row r="71" spans="1:5" ht="12.75">
      <c r="A71" s="9">
        <v>17</v>
      </c>
      <c r="B71" s="10" t="s">
        <v>211</v>
      </c>
      <c r="C71" s="9" t="s">
        <v>20</v>
      </c>
      <c r="D71" s="11" t="s">
        <v>101</v>
      </c>
      <c r="E71" s="30" t="s">
        <v>201</v>
      </c>
    </row>
    <row r="72" spans="1:5" ht="12.75">
      <c r="A72" s="9">
        <v>29</v>
      </c>
      <c r="B72" s="10" t="s">
        <v>223</v>
      </c>
      <c r="C72" s="9" t="s">
        <v>20</v>
      </c>
      <c r="D72" s="11" t="s">
        <v>172</v>
      </c>
      <c r="E72" s="30" t="s">
        <v>206</v>
      </c>
    </row>
    <row r="73" spans="1:5" ht="12.75">
      <c r="A73" s="9">
        <v>46</v>
      </c>
      <c r="B73" s="10" t="s">
        <v>246</v>
      </c>
      <c r="C73" s="9" t="s">
        <v>20</v>
      </c>
      <c r="D73" s="11" t="s">
        <v>102</v>
      </c>
      <c r="E73" s="30" t="s">
        <v>201</v>
      </c>
    </row>
    <row r="74" spans="1:5" ht="12.75">
      <c r="A74" s="9">
        <v>50</v>
      </c>
      <c r="B74" s="10" t="s">
        <v>253</v>
      </c>
      <c r="C74" s="9" t="s">
        <v>20</v>
      </c>
      <c r="D74" s="11" t="s">
        <v>100</v>
      </c>
      <c r="E74" s="30" t="s">
        <v>198</v>
      </c>
    </row>
    <row r="75" spans="1:5" ht="12.75">
      <c r="A75" s="9">
        <v>64</v>
      </c>
      <c r="B75" s="10" t="s">
        <v>267</v>
      </c>
      <c r="C75" s="9" t="s">
        <v>20</v>
      </c>
      <c r="D75" s="11" t="s">
        <v>156</v>
      </c>
      <c r="E75" s="30" t="s">
        <v>201</v>
      </c>
    </row>
    <row r="77" spans="1:5" ht="12.75">
      <c r="A77" s="46" t="s">
        <v>276</v>
      </c>
      <c r="B77" s="46"/>
      <c r="C77" s="46"/>
      <c r="D77" s="46"/>
      <c r="E77" s="46"/>
    </row>
    <row r="78" spans="1:5" ht="12.75">
      <c r="A78" s="9">
        <v>650</v>
      </c>
      <c r="B78" s="10" t="s">
        <v>222</v>
      </c>
      <c r="C78" s="9" t="s">
        <v>91</v>
      </c>
      <c r="D78" s="11" t="s">
        <v>94</v>
      </c>
      <c r="E78" s="30" t="s">
        <v>206</v>
      </c>
    </row>
    <row r="79" spans="1:5" ht="12.75">
      <c r="A79" s="9">
        <v>646</v>
      </c>
      <c r="B79" s="10" t="s">
        <v>249</v>
      </c>
      <c r="C79" s="9" t="s">
        <v>91</v>
      </c>
      <c r="D79" s="11" t="s">
        <v>125</v>
      </c>
      <c r="E79" s="30" t="s">
        <v>206</v>
      </c>
    </row>
    <row r="80" spans="1:5" ht="12.75">
      <c r="A80" s="9">
        <v>643</v>
      </c>
      <c r="B80" s="10" t="s">
        <v>265</v>
      </c>
      <c r="C80" s="9" t="s">
        <v>91</v>
      </c>
      <c r="D80" s="11" t="s">
        <v>99</v>
      </c>
      <c r="E80" s="30" t="s">
        <v>198</v>
      </c>
    </row>
    <row r="82" spans="1:5" ht="12.75">
      <c r="A82" s="46" t="s">
        <v>277</v>
      </c>
      <c r="B82" s="46"/>
      <c r="C82" s="46"/>
      <c r="D82" s="46"/>
      <c r="E82" s="46"/>
    </row>
    <row r="83" spans="1:5" ht="12.75">
      <c r="A83" s="9">
        <v>649</v>
      </c>
      <c r="B83" s="10" t="s">
        <v>231</v>
      </c>
      <c r="C83" s="9" t="s">
        <v>65</v>
      </c>
      <c r="D83" s="11" t="s">
        <v>115</v>
      </c>
      <c r="E83" s="30" t="s">
        <v>201</v>
      </c>
    </row>
    <row r="84" spans="1:5" ht="12.75">
      <c r="A84" s="9">
        <v>645</v>
      </c>
      <c r="B84" s="10" t="s">
        <v>250</v>
      </c>
      <c r="C84" s="9" t="s">
        <v>65</v>
      </c>
      <c r="D84" s="11" t="s">
        <v>165</v>
      </c>
      <c r="E84" s="30" t="s">
        <v>201</v>
      </c>
    </row>
    <row r="86" spans="1:5" ht="12.75">
      <c r="A86" s="46" t="s">
        <v>278</v>
      </c>
      <c r="B86" s="46"/>
      <c r="C86" s="46"/>
      <c r="D86" s="46"/>
      <c r="E86" s="46"/>
    </row>
    <row r="87" spans="1:5" ht="12.75">
      <c r="A87" s="9">
        <v>648</v>
      </c>
      <c r="B87" s="10" t="s">
        <v>238</v>
      </c>
      <c r="C87" s="9" t="s">
        <v>78</v>
      </c>
      <c r="D87" s="11" t="s">
        <v>94</v>
      </c>
      <c r="E87" s="30" t="s">
        <v>206</v>
      </c>
    </row>
    <row r="88" spans="1:5" ht="12.75">
      <c r="A88" s="9">
        <v>647</v>
      </c>
      <c r="B88" s="10" t="s">
        <v>245</v>
      </c>
      <c r="C88" s="9" t="s">
        <v>78</v>
      </c>
      <c r="D88" s="11" t="s">
        <v>101</v>
      </c>
      <c r="E88" s="30" t="s">
        <v>201</v>
      </c>
    </row>
    <row r="89" spans="1:5" ht="12.75">
      <c r="A89" s="9">
        <v>644</v>
      </c>
      <c r="B89" s="10" t="s">
        <v>252</v>
      </c>
      <c r="C89" s="9" t="s">
        <v>78</v>
      </c>
      <c r="D89" s="11" t="s">
        <v>100</v>
      </c>
      <c r="E89" s="30" t="s">
        <v>198</v>
      </c>
    </row>
  </sheetData>
  <mergeCells count="9">
    <mergeCell ref="A77:E77"/>
    <mergeCell ref="A82:E82"/>
    <mergeCell ref="A86:E86"/>
    <mergeCell ref="A4:E4"/>
    <mergeCell ref="A6:E6"/>
    <mergeCell ref="A16:E16"/>
    <mergeCell ref="A69:E69"/>
    <mergeCell ref="A31:E31"/>
    <mergeCell ref="A53:E5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2005-07-31T13:52:24Z</cp:lastPrinted>
  <dcterms:created xsi:type="dcterms:W3CDTF">1997-05-24T11:04:52Z</dcterms:created>
  <dcterms:modified xsi:type="dcterms:W3CDTF">2005-07-31T14:11:50Z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-485023601</vt:i4>
  </property>
  <property fmtid="{D5CDD505-2E9C-101B-9397-08002B2CF9AE}" pid="3" name="_EmailSubject">
    <vt:lpwstr>Lettore e Penalità</vt:lpwstr>
  </property>
  <property fmtid="{D5CDD505-2E9C-101B-9397-08002B2CF9AE}" pid="4" name="_AuthorEmailDisplayName">
    <vt:lpwstr>Stefano Menci</vt:lpwstr>
  </property>
  <property fmtid="{D5CDD505-2E9C-101B-9397-08002B2CF9AE}" pid="5" name="_ReviewingToolsShownOnce">
    <vt:lpwstr/>
  </property>
</Properties>
</file>